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27870" windowHeight="12615" activeTab="0"/>
  </bookViews>
  <sheets>
    <sheet name="DỰ TOÁN 50TR" sheetId="1" r:id="rId1"/>
    <sheet name="DỰ KIẾN THÙ LAO HỘI ĐÔNG" sheetId="2" r:id="rId2"/>
  </sheets>
  <definedNames>
    <definedName name="_xlfn.IFERROR" hidden="1">#NAME?</definedName>
    <definedName name="_xlnm.Print_Area" localSheetId="0">'DỰ TOÁN 50TR'!$A$1:$G$53</definedName>
  </definedNames>
  <calcPr fullCalcOnLoad="1"/>
</workbook>
</file>

<file path=xl/sharedStrings.xml><?xml version="1.0" encoding="utf-8"?>
<sst xmlns="http://schemas.openxmlformats.org/spreadsheetml/2006/main" count="171" uniqueCount="96">
  <si>
    <t>Chủ nhiệm đề tài</t>
  </si>
  <si>
    <t>Đơn vị</t>
  </si>
  <si>
    <t>Số lượng</t>
  </si>
  <si>
    <t>Đơn giá (đồng)</t>
  </si>
  <si>
    <t>Số TT</t>
  </si>
  <si>
    <t>Nội dung công việc</t>
  </si>
  <si>
    <t>Hệ số lao động khoa học</t>
  </si>
  <si>
    <t>Số người trong nhóm chức danh</t>
  </si>
  <si>
    <t>Tổng số tháng quy đổi của chức danh/nhóm chức danh</t>
  </si>
  <si>
    <t>7=3x5x6</t>
  </si>
  <si>
    <t>Nội dung nghiên cứu</t>
  </si>
  <si>
    <t>Công việc 1: ...</t>
  </si>
  <si>
    <t>Công việc 2: ...</t>
  </si>
  <si>
    <t>Thù lao thành viên chính</t>
  </si>
  <si>
    <t>đồng</t>
  </si>
  <si>
    <r>
      <t>Định mức thù lao tháng của chủ nhiệm (DM</t>
    </r>
    <r>
      <rPr>
        <b/>
        <vertAlign val="subscript"/>
        <sz val="11"/>
        <color indexed="8"/>
        <rFont val="Times New Roman"/>
        <family val="1"/>
      </rPr>
      <t>CN</t>
    </r>
    <r>
      <rPr>
        <b/>
        <sz val="11"/>
        <color indexed="8"/>
        <rFont val="Times New Roman"/>
        <family val="1"/>
      </rPr>
      <t>)</t>
    </r>
  </si>
  <si>
    <t xml:space="preserve">ĐẠI HỌC QUỐC GIA TP. HCM </t>
  </si>
  <si>
    <t xml:space="preserve"> CỘNG HOÀ XÃ HỘI CHỦ NGHĨA VIỆT NAM</t>
  </si>
  <si>
    <t>TRƯỜNG ĐH KHOA HỌC TỰ NHIÊN</t>
  </si>
  <si>
    <t>Độc lập - Tự do - Hạnh phúc</t>
  </si>
  <si>
    <r>
      <t xml:space="preserve">Tên đề tài : </t>
    </r>
    <r>
      <rPr>
        <b/>
        <sz val="12"/>
        <color indexed="16"/>
        <rFont val="Times New Roman"/>
        <family val="1"/>
      </rPr>
      <t>{tendetai}</t>
    </r>
  </si>
  <si>
    <r>
      <t xml:space="preserve">Mã số : </t>
    </r>
    <r>
      <rPr>
        <b/>
        <sz val="12"/>
        <color indexed="16"/>
        <rFont val="Times New Roman"/>
        <family val="1"/>
      </rPr>
      <t>{madetai}</t>
    </r>
  </si>
  <si>
    <r>
      <t xml:space="preserve">Chủ nhiệm đề tài : </t>
    </r>
    <r>
      <rPr>
        <b/>
        <sz val="12"/>
        <color indexed="16"/>
        <rFont val="Times New Roman"/>
        <family val="1"/>
      </rPr>
      <t>{chunhiem}</t>
    </r>
  </si>
  <si>
    <r>
      <t xml:space="preserve">Đơn vị công tác : </t>
    </r>
    <r>
      <rPr>
        <b/>
        <sz val="12"/>
        <color indexed="16"/>
        <rFont val="Times New Roman"/>
        <family val="1"/>
      </rPr>
      <t>{donvicongtac}</t>
    </r>
  </si>
  <si>
    <t xml:space="preserve">Thuộc : </t>
  </si>
  <si>
    <t>Nguồn kinh phí từ …</t>
  </si>
  <si>
    <r>
      <t xml:space="preserve"> DỰ TOÁN KINH PHÍ ĐỀ TÀI</t>
    </r>
    <r>
      <rPr>
        <b/>
        <sz val="12"/>
        <color indexed="8"/>
        <rFont val="Times New Roman"/>
        <family val="1"/>
      </rPr>
      <t xml:space="preserve">: </t>
    </r>
  </si>
  <si>
    <r>
      <t>Tổng kinh phí được duyệt</t>
    </r>
    <r>
      <rPr>
        <b/>
        <sz val="12"/>
        <color indexed="8"/>
        <rFont val="Times New Roman"/>
        <family val="1"/>
      </rPr>
      <t xml:space="preserve"> : </t>
    </r>
  </si>
  <si>
    <t xml:space="preserve">Cơ quan chủ trì đề tài :  Trường ĐH Khoa học tự nhiên, ĐHQG-HCM </t>
  </si>
  <si>
    <t>…</t>
  </si>
  <si>
    <t>Thù lao Hội đồng nghiệm thu</t>
  </si>
  <si>
    <t xml:space="preserve">Quản lý chung đề tài </t>
  </si>
  <si>
    <t>Tổng chi phí</t>
  </si>
  <si>
    <t>Tiền công, thù lao cán bộ khoa học</t>
  </si>
  <si>
    <t>Cơ quan chủ trì đề tài</t>
  </si>
  <si>
    <t>TL. HIỆU TRƯỞNG</t>
  </si>
  <si>
    <t>KT. TRƯỞNG PHÒNG KHCN</t>
  </si>
  <si>
    <t>PHÓ TRƯỞNG PHÒNG KHCN</t>
  </si>
  <si>
    <t>Nguyễn Hoàng Chương</t>
  </si>
  <si>
    <t>{chunhiem}</t>
  </si>
  <si>
    <t xml:space="preserve">Họ tên thành viên thực hiện </t>
  </si>
  <si>
    <t>1,1</t>
  </si>
  <si>
    <t>1,2</t>
  </si>
  <si>
    <t>1,2,1</t>
  </si>
  <si>
    <t>1,2,2</t>
  </si>
  <si>
    <t>1,2,1,1</t>
  </si>
  <si>
    <t>1,2,1,2</t>
  </si>
  <si>
    <t>Thù lao thành viên</t>
  </si>
  <si>
    <t>1,2,2,1</t>
  </si>
  <si>
    <r>
      <t xml:space="preserve">Thành tiền
</t>
    </r>
    <r>
      <rPr>
        <sz val="8"/>
        <color indexed="8"/>
        <rFont val="Times New Roman"/>
        <family val="1"/>
      </rPr>
      <t>số lương x định mức</t>
    </r>
  </si>
  <si>
    <r>
      <t xml:space="preserve">Thù lao của chủ nhiệm nhiệm vụ:
</t>
    </r>
    <r>
      <rPr>
        <sz val="9"/>
        <color indexed="8"/>
        <rFont val="Times New Roman"/>
        <family val="1"/>
      </rPr>
      <t>(TLCN = 1,0 x DMCN x 20% x T)</t>
    </r>
  </si>
  <si>
    <t>Họ tên Chủ nhiệm</t>
  </si>
  <si>
    <t>Điền ngày tháng năm theo ngày ra Quyết định</t>
  </si>
  <si>
    <t xml:space="preserve">Nguồn kinh phí từ Học phí (với mã T20YY). </t>
  </si>
  <si>
    <r>
      <t xml:space="preserve">Nguyên vật liệu, vật tư: Chủ nhiệm </t>
    </r>
    <r>
      <rPr>
        <b/>
        <sz val="10"/>
        <color indexed="10"/>
        <rFont val="Times New Roman"/>
        <family val="1"/>
      </rPr>
      <t>PHẢI</t>
    </r>
    <r>
      <rPr>
        <b/>
        <sz val="10"/>
        <color indexed="8"/>
        <rFont val="Times New Roman"/>
        <family val="1"/>
      </rPr>
      <t xml:space="preserve"> </t>
    </r>
    <r>
      <rPr>
        <b/>
        <sz val="10"/>
        <color indexed="10"/>
        <rFont val="Times New Roman"/>
        <family val="1"/>
      </rPr>
      <t xml:space="preserve">xuất hóa đơn điện tử </t>
    </r>
    <r>
      <rPr>
        <b/>
        <sz val="10"/>
        <color indexed="8"/>
        <rFont val="Times New Roman"/>
        <family val="1"/>
      </rPr>
      <t>và làm giấy đề nghị thanh toán trước, Trường sẽ chuyển khoản đến đơn vị mà Quý Chủ nhiệm mua sau.</t>
    </r>
  </si>
  <si>
    <t xml:space="preserve">01 Chủ tịch Hội đồng:     </t>
  </si>
  <si>
    <t xml:space="preserve">01 Phản biện Hội đồng:  </t>
  </si>
  <si>
    <t xml:space="preserve">01 Uỷ viên  Hội đồng:      </t>
  </si>
  <si>
    <t xml:space="preserve">01 Thư kí Hội đồng:         </t>
  </si>
  <si>
    <t>Thù lao Hội đồng</t>
  </si>
  <si>
    <t>Tổng:</t>
  </si>
  <si>
    <t>75-100tr</t>
  </si>
  <si>
    <t>100-125tr</t>
  </si>
  <si>
    <t>01 TKHC Khoa (nếu có):</t>
  </si>
  <si>
    <t xml:space="preserve">Định mức thù lao tháng của chủ nhiệm (DMCN): </t>
  </si>
  <si>
    <t>Tham khảo bảng Thù lao Hội đồng nghiệm thu</t>
  </si>
  <si>
    <t>Tùy vào đầu mục công việc và số lượng thành viên thực hiện đề tài, Nhóm đề tài phân bổ người thực hiện công việc và số tháng thực hiện tương ứng</t>
  </si>
  <si>
    <t>VD: 3.25, 4.10, 7,98, 5.11 …</t>
  </si>
  <si>
    <t>Tổng thù lao thực hiện nhiệm vụ
(đồng)</t>
  </si>
  <si>
    <t>Trên 125tr</t>
  </si>
  <si>
    <t>01 Thư kí Hành chính Phòng KHCN:</t>
  </si>
  <si>
    <t>(Bao gồm chi phí chức danh nhiệm vụ và chi phí phiếu nhận xét)</t>
  </si>
  <si>
    <t>Tỉ lệ so với tổng kinh phí:</t>
  </si>
  <si>
    <t>76-100tr</t>
  </si>
  <si>
    <t>101-125tr</t>
  </si>
  <si>
    <t>Dưới 2.5%</t>
  </si>
  <si>
    <t xml:space="preserve">*Lưu ý: mức thù lao ĐỀ XUẤT THAM KHẢO cho Hội đồng Nghiệm thu đề tài </t>
  </si>
  <si>
    <t xml:space="preserve">Thời gian thực hiện đề tài (T): </t>
  </si>
  <si>
    <r>
      <t>Định mức thù lao tháng của chủ nhiệm (DM</t>
    </r>
    <r>
      <rPr>
        <b/>
        <vertAlign val="subscript"/>
        <sz val="12"/>
        <color indexed="8"/>
        <rFont val="Times New Roman"/>
        <family val="1"/>
      </rPr>
      <t>CN</t>
    </r>
    <r>
      <rPr>
        <b/>
        <sz val="12"/>
        <color indexed="8"/>
        <rFont val="Times New Roman"/>
        <family val="1"/>
      </rPr>
      <t>):</t>
    </r>
  </si>
  <si>
    <t>Dưới 3%</t>
  </si>
  <si>
    <t>Nhiệm vụ</t>
  </si>
  <si>
    <t>Phiếu nhận xét</t>
  </si>
  <si>
    <t>Tổng</t>
  </si>
  <si>
    <t>Dưới 75tr</t>
  </si>
  <si>
    <t>Tổng số tháng quy đổi NÊN là số thập phân có 2 chữ số và KHÔNG VƯỢT QUÁ thời gian thực hiện đề tài (12 tháng)</t>
  </si>
  <si>
    <t>Quản lý chung tối thiểu là 3% Tổng kinh phí được duyệt.
Nếu phần dự toán tiền công chưa tới mức Tổng số tiền công tối đa, thì chủ nhiệm sẽ cộng phần tiền dư vào Quản lý chung để Tổng chi phí bằng Tổng kinh phí được cấp</t>
  </si>
  <si>
    <r>
      <t xml:space="preserve">tối đa là </t>
    </r>
    <r>
      <rPr>
        <b/>
        <sz val="11"/>
        <color indexed="8"/>
        <rFont val="Times New Roman"/>
        <family val="1"/>
      </rPr>
      <t>20,000,000</t>
    </r>
    <r>
      <rPr>
        <sz val="11"/>
        <color indexed="8"/>
        <rFont val="Times New Roman"/>
        <family val="1"/>
      </rPr>
      <t xml:space="preserve"> đồng,</t>
    </r>
  </si>
  <si>
    <r>
      <t xml:space="preserve">và </t>
    </r>
    <r>
      <rPr>
        <b/>
        <sz val="11"/>
        <color indexed="8"/>
        <rFont val="Times New Roman"/>
        <family val="1"/>
      </rPr>
      <t>NÊN</t>
    </r>
    <r>
      <rPr>
        <sz val="11"/>
        <color indexed="8"/>
        <rFont val="Times New Roman"/>
        <family val="1"/>
      </rPr>
      <t xml:space="preserve"> là số </t>
    </r>
    <r>
      <rPr>
        <b/>
        <sz val="11"/>
        <color indexed="8"/>
        <rFont val="Times New Roman"/>
        <family val="1"/>
      </rPr>
      <t>CHIA HẾT</t>
    </r>
    <r>
      <rPr>
        <sz val="11"/>
        <color indexed="8"/>
        <rFont val="Times New Roman"/>
        <family val="1"/>
      </rPr>
      <t xml:space="preserve"> cho </t>
    </r>
    <r>
      <rPr>
        <b/>
        <sz val="11"/>
        <color indexed="8"/>
        <rFont val="Times New Roman"/>
        <family val="1"/>
      </rPr>
      <t xml:space="preserve">1,000,000 </t>
    </r>
    <r>
      <rPr>
        <sz val="11"/>
        <color indexed="8"/>
        <rFont val="Times New Roman"/>
        <family val="1"/>
      </rPr>
      <t>đồng</t>
    </r>
  </si>
  <si>
    <t>Nguồn kinh phí từ đề án Khoa …. (với đề tài mã của khoa nào thì Kinh phí tương ứng từ đề án Khoa đó)</t>
  </si>
  <si>
    <t>Bao gồm thực hiện xây dựng thuyết minh nhiệm vụ, báo cáo tổng kết
Nội dung công việc này chủ nhiệm của nhiệm vụ thực hiện, đã được tính trong thù lao của chủ nhiệm, không tính thù lao riêng.</t>
  </si>
  <si>
    <t>Nguyên vật liệu, vật tư, văn phòng phẩm</t>
  </si>
  <si>
    <r>
      <t xml:space="preserve">khuyến nghị tối thiểu </t>
    </r>
    <r>
      <rPr>
        <b/>
        <sz val="11"/>
        <color indexed="8"/>
        <rFont val="Times New Roman"/>
        <family val="1"/>
      </rPr>
      <t>KHÔNG DƯỚI</t>
    </r>
    <r>
      <rPr>
        <sz val="11"/>
        <color indexed="8"/>
        <rFont val="Times New Roman"/>
        <family val="1"/>
      </rPr>
      <t xml:space="preserve"> </t>
    </r>
    <r>
      <rPr>
        <b/>
        <sz val="11"/>
        <color indexed="8"/>
        <rFont val="Times New Roman"/>
        <family val="1"/>
      </rPr>
      <t>5,000,000</t>
    </r>
    <r>
      <rPr>
        <sz val="11"/>
        <color indexed="8"/>
        <rFont val="Times New Roman"/>
        <family val="1"/>
      </rPr>
      <t xml:space="preserve"> đồng</t>
    </r>
  </si>
  <si>
    <t xml:space="preserve">Tp. Hồ Chí Minh, ngày DD tháng MM năm 20YY </t>
  </si>
  <si>
    <r>
      <t xml:space="preserve">DỰ TOÁN KINH PHÍ ĐỀ TÀI NGHIÊN CỨU KHOA HỌC CẤP TRƯỜNG
Năm thực hiện: </t>
    </r>
    <r>
      <rPr>
        <b/>
        <sz val="14"/>
        <color indexed="16"/>
        <rFont val="Times New Roman"/>
        <family val="1"/>
      </rPr>
      <t>20YY</t>
    </r>
  </si>
  <si>
    <r>
      <t>Theo Quyết định số NNNN</t>
    </r>
    <r>
      <rPr>
        <sz val="12"/>
        <rFont val="Times New Roman"/>
        <family val="1"/>
      </rPr>
      <t>/QĐ-KHTN ngày</t>
    </r>
    <r>
      <rPr>
        <sz val="12"/>
        <color indexed="16"/>
        <rFont val="Times New Roman"/>
        <family val="1"/>
      </rPr>
      <t xml:space="preserve"> DD/MM/20YY</t>
    </r>
  </si>
  <si>
    <r>
      <t xml:space="preserve"> tháng (từ MM</t>
    </r>
    <r>
      <rPr>
        <sz val="12"/>
        <color indexed="16"/>
        <rFont val="Times New Roman"/>
        <family val="1"/>
      </rPr>
      <t>/20YY</t>
    </r>
    <r>
      <rPr>
        <sz val="12"/>
        <color indexed="8"/>
        <rFont val="Times New Roman"/>
        <family val="1"/>
      </rPr>
      <t xml:space="preserve"> đến MM</t>
    </r>
    <r>
      <rPr>
        <sz val="12"/>
        <color indexed="16"/>
        <rFont val="Times New Roman"/>
        <family val="1"/>
      </rPr>
      <t>/20YY</t>
    </r>
    <r>
      <rPr>
        <sz val="12"/>
        <color indexed="8"/>
        <rFont val="Times New Roman"/>
        <family val="1"/>
      </rPr>
      <t>)</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</si>
</sst>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_-;\-* #,##0_-;_-* &quot;-&quot;_-;_-@_-"/>
    <numFmt numFmtId="176" formatCode="_-* #,##0.00\ &quot;₫&quot;_-;\-* #,##0.00\ &quot;₫&quot;_-;_-* &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409]dddd\,\ mmmm\ dd\,\ yyyy"/>
    <numFmt numFmtId="185" formatCode="[$-409]h:mm:ss\ AM/PM"/>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0.00_);\(0.00\)"/>
    <numFmt numFmtId="193" formatCode="0.0%"/>
    <numFmt numFmtId="194" formatCode="0.0000000000"/>
    <numFmt numFmtId="195" formatCode="0.00000000000"/>
    <numFmt numFmtId="196" formatCode="0.000000000000"/>
    <numFmt numFmtId="197" formatCode="0.0000000000000"/>
    <numFmt numFmtId="198" formatCode="0.00000000000000"/>
    <numFmt numFmtId="199" formatCode="0.000000000000000"/>
    <numFmt numFmtId="200" formatCode="0.000000000"/>
    <numFmt numFmtId="201" formatCode="0.00000000"/>
    <numFmt numFmtId="202" formatCode="0.0000000"/>
    <numFmt numFmtId="203" formatCode="0.000000"/>
    <numFmt numFmtId="204" formatCode="0.00000"/>
    <numFmt numFmtId="205" formatCode="0.0000"/>
    <numFmt numFmtId="206" formatCode="0.000"/>
    <numFmt numFmtId="207" formatCode="_(* #,##0.0_);_(* \(#,##0.0\);_(* &quot;-&quot;??_);_(@_)"/>
    <numFmt numFmtId="208" formatCode="_(* #,##0_);_(* \(#,##0\);_(* &quot;-&quot;??_);_(@_)"/>
    <numFmt numFmtId="209" formatCode="#,##0.0"/>
    <numFmt numFmtId="210" formatCode="[$-409]dddd\,\ d\ mmmm\,\ yyyy"/>
    <numFmt numFmtId="211" formatCode="0.0"/>
    <numFmt numFmtId="212" formatCode="_(* #,##0.000_);_(* \(#,##0.000\);_(* &quot;-&quot;??_);_(@_)"/>
  </numFmts>
  <fonts count="86">
    <font>
      <sz val="11"/>
      <color theme="1"/>
      <name val="Calibri"/>
      <family val="2"/>
    </font>
    <font>
      <sz val="11"/>
      <color indexed="8"/>
      <name val="Calibri"/>
      <family val="2"/>
    </font>
    <font>
      <b/>
      <sz val="11"/>
      <color indexed="8"/>
      <name val="Times New Roman"/>
      <family val="1"/>
    </font>
    <font>
      <b/>
      <vertAlign val="subscript"/>
      <sz val="11"/>
      <color indexed="8"/>
      <name val="Times New Roman"/>
      <family val="1"/>
    </font>
    <font>
      <b/>
      <sz val="12"/>
      <color indexed="8"/>
      <name val="Times New Roman"/>
      <family val="1"/>
    </font>
    <font>
      <sz val="9"/>
      <color indexed="8"/>
      <name val="Times New Roman"/>
      <family val="1"/>
    </font>
    <font>
      <b/>
      <sz val="14"/>
      <color indexed="16"/>
      <name val="Times New Roman"/>
      <family val="1"/>
    </font>
    <font>
      <sz val="12"/>
      <color indexed="16"/>
      <name val="Times New Roman"/>
      <family val="1"/>
    </font>
    <font>
      <b/>
      <sz val="12"/>
      <color indexed="16"/>
      <name val="Times New Roman"/>
      <family val="1"/>
    </font>
    <font>
      <sz val="12"/>
      <name val="Times New Roman"/>
      <family val="1"/>
    </font>
    <font>
      <sz val="8"/>
      <color indexed="8"/>
      <name val="Times New Roman"/>
      <family val="1"/>
    </font>
    <font>
      <b/>
      <sz val="10"/>
      <color indexed="8"/>
      <name val="Times New Roman"/>
      <family val="1"/>
    </font>
    <font>
      <b/>
      <sz val="10"/>
      <color indexed="10"/>
      <name val="Times New Roman"/>
      <family val="1"/>
    </font>
    <font>
      <sz val="11"/>
      <name val="Times New Roman"/>
      <family val="1"/>
    </font>
    <font>
      <b/>
      <vertAlign val="subscript"/>
      <sz val="12"/>
      <color indexed="8"/>
      <name val="Times New Roman"/>
      <family val="1"/>
    </font>
    <font>
      <sz val="11"/>
      <color indexed="8"/>
      <name val="Times New Roman"/>
      <family val="1"/>
    </font>
    <font>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1"/>
      <color indexed="8"/>
      <name val="Times New Roman"/>
      <family val="1"/>
    </font>
    <font>
      <b/>
      <i/>
      <sz val="11"/>
      <color indexed="8"/>
      <name val="Times New Roman"/>
      <family val="1"/>
    </font>
    <font>
      <sz val="10"/>
      <color indexed="8"/>
      <name val="Times New Roman"/>
      <family val="1"/>
    </font>
    <font>
      <b/>
      <u val="single"/>
      <sz val="12"/>
      <color indexed="8"/>
      <name val="Times New Roman"/>
      <family val="1"/>
    </font>
    <font>
      <i/>
      <sz val="10"/>
      <color indexed="8"/>
      <name val="Times New Roman"/>
      <family val="1"/>
    </font>
    <font>
      <i/>
      <sz val="12"/>
      <color indexed="8"/>
      <name val="Times New Roman"/>
      <family val="1"/>
    </font>
    <font>
      <b/>
      <sz val="11"/>
      <color indexed="10"/>
      <name val="Times New Roman"/>
      <family val="1"/>
    </font>
    <font>
      <b/>
      <i/>
      <sz val="11"/>
      <color indexed="16"/>
      <name val="Times New Roman"/>
      <family val="1"/>
    </font>
    <font>
      <i/>
      <sz val="11"/>
      <color indexed="16"/>
      <name val="Times New Roman"/>
      <family val="1"/>
    </font>
    <font>
      <b/>
      <sz val="10"/>
      <color indexed="36"/>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11"/>
      <color theme="1"/>
      <name val="Times New Roman"/>
      <family val="1"/>
    </font>
    <font>
      <b/>
      <i/>
      <sz val="11"/>
      <color theme="1"/>
      <name val="Times New Roman"/>
      <family val="1"/>
    </font>
    <font>
      <sz val="12"/>
      <color theme="1"/>
      <name val="Times New Roman"/>
      <family val="1"/>
    </font>
    <font>
      <sz val="10"/>
      <color theme="1"/>
      <name val="Times New Roman"/>
      <family val="1"/>
    </font>
    <font>
      <sz val="12"/>
      <color rgb="FF8E0000"/>
      <name val="Times New Roman"/>
      <family val="1"/>
    </font>
    <font>
      <b/>
      <sz val="12"/>
      <color theme="1"/>
      <name val="Times New Roman"/>
      <family val="1"/>
    </font>
    <font>
      <b/>
      <u val="single"/>
      <sz val="12"/>
      <color theme="1"/>
      <name val="Times New Roman"/>
      <family val="1"/>
    </font>
    <font>
      <i/>
      <sz val="10"/>
      <color theme="1"/>
      <name val="Times New Roman"/>
      <family val="1"/>
    </font>
    <font>
      <b/>
      <sz val="12"/>
      <color rgb="FF8E0000"/>
      <name val="Times New Roman"/>
      <family val="1"/>
    </font>
    <font>
      <i/>
      <sz val="12"/>
      <color theme="1"/>
      <name val="Times New Roman"/>
      <family val="1"/>
    </font>
    <font>
      <b/>
      <sz val="12"/>
      <color rgb="FF800000"/>
      <name val="Times New Roman"/>
      <family val="1"/>
    </font>
    <font>
      <b/>
      <sz val="10"/>
      <color theme="1"/>
      <name val="Times New Roman"/>
      <family val="1"/>
    </font>
    <font>
      <sz val="12"/>
      <color theme="1"/>
      <name val="Cambria"/>
      <family val="1"/>
    </font>
    <font>
      <b/>
      <sz val="11"/>
      <color rgb="FFFF0000"/>
      <name val="Times New Roman"/>
      <family val="1"/>
    </font>
    <font>
      <b/>
      <i/>
      <sz val="11"/>
      <color rgb="FF800000"/>
      <name val="Times New Roman"/>
      <family val="1"/>
    </font>
    <font>
      <i/>
      <sz val="11"/>
      <color rgb="FF800000"/>
      <name val="Times New Roman"/>
      <family val="1"/>
    </font>
    <font>
      <b/>
      <sz val="14"/>
      <color theme="1"/>
      <name val="Times New Roman"/>
      <family val="1"/>
    </font>
    <font>
      <b/>
      <sz val="10"/>
      <color rgb="FF7030A0"/>
      <name val="Times New Roman"/>
      <family val="1"/>
    </font>
    <font>
      <sz val="9"/>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rgb="FF000000"/>
      </left>
      <right/>
      <top style="thin">
        <color rgb="FF000000"/>
      </top>
      <bottom style="thin">
        <color rgb="FF000000"/>
      </bottom>
    </border>
    <border>
      <left style="thin">
        <color rgb="FF000000"/>
      </left>
      <right>
        <color indexed="63"/>
      </right>
      <top style="double">
        <color rgb="FF000000"/>
      </top>
      <bottom style="thin">
        <color rgb="FF000000"/>
      </bottom>
    </border>
    <border diagonalUp="1">
      <left style="thin"/>
      <right style="thin"/>
      <top style="thin"/>
      <bottom style="thin"/>
      <diagonal style="thin"/>
    </border>
    <border>
      <left style="thin"/>
      <right style="thin"/>
      <top style="thin"/>
      <bottom>
        <color indexed="63"/>
      </bottom>
    </border>
    <border>
      <left style="thin">
        <color rgb="FF000000"/>
      </left>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1">
    <xf numFmtId="0" fontId="0" fillId="0" borderId="0" xfId="0" applyFont="1" applyAlignment="1">
      <alignment/>
    </xf>
    <xf numFmtId="0" fontId="65" fillId="0" borderId="0" xfId="0" applyFont="1" applyAlignment="1" applyProtection="1">
      <alignment/>
      <protection locked="0"/>
    </xf>
    <xf numFmtId="3" fontId="65" fillId="0" borderId="0" xfId="0" applyNumberFormat="1" applyFont="1" applyAlignment="1" applyProtection="1">
      <alignment/>
      <protection locked="0"/>
    </xf>
    <xf numFmtId="10" fontId="65" fillId="0" borderId="0" xfId="0" applyNumberFormat="1" applyFont="1" applyAlignment="1" applyProtection="1">
      <alignment/>
      <protection locked="0"/>
    </xf>
    <xf numFmtId="0" fontId="66" fillId="33" borderId="10" xfId="0" applyFont="1" applyFill="1" applyBorder="1" applyAlignment="1" applyProtection="1">
      <alignment horizontal="center" vertical="center" wrapText="1"/>
      <protection locked="0"/>
    </xf>
    <xf numFmtId="0" fontId="65" fillId="0" borderId="0" xfId="0" applyFont="1" applyFill="1" applyAlignment="1">
      <alignment vertical="center" wrapText="1"/>
    </xf>
    <xf numFmtId="208" fontId="65" fillId="0" borderId="0" xfId="42" applyNumberFormat="1" applyFont="1" applyFill="1" applyAlignment="1">
      <alignment vertical="center" wrapText="1"/>
    </xf>
    <xf numFmtId="208" fontId="66" fillId="0" borderId="10" xfId="4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208" fontId="67" fillId="0" borderId="10" xfId="42" applyNumberFormat="1" applyFont="1" applyFill="1" applyBorder="1" applyAlignment="1">
      <alignment horizontal="center" vertical="center" wrapText="1"/>
    </xf>
    <xf numFmtId="0" fontId="66" fillId="0" borderId="10" xfId="0" applyFont="1" applyFill="1" applyBorder="1" applyAlignment="1">
      <alignment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horizontal="righ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208" fontId="68" fillId="0" borderId="10" xfId="42" applyNumberFormat="1" applyFont="1" applyFill="1" applyBorder="1" applyAlignment="1">
      <alignment horizontal="right" vertical="center" wrapText="1"/>
    </xf>
    <xf numFmtId="0" fontId="68" fillId="0" borderId="0" xfId="0" applyFont="1" applyFill="1" applyAlignment="1">
      <alignment vertical="center" wrapText="1"/>
    </xf>
    <xf numFmtId="208" fontId="65" fillId="0" borderId="0" xfId="0" applyNumberFormat="1" applyFont="1" applyFill="1" applyAlignment="1">
      <alignment vertical="center" wrapText="1"/>
    </xf>
    <xf numFmtId="208" fontId="68" fillId="0" borderId="10" xfId="42" applyNumberFormat="1" applyFont="1" applyFill="1" applyBorder="1" applyAlignment="1">
      <alignment horizontal="right" vertical="top" wrapText="1"/>
    </xf>
    <xf numFmtId="0" fontId="69" fillId="0" borderId="0" xfId="0" applyFont="1" applyFill="1" applyAlignment="1">
      <alignment horizontal="left" vertical="center" wrapText="1"/>
    </xf>
    <xf numFmtId="0" fontId="65" fillId="0" borderId="10" xfId="0" applyFont="1" applyFill="1" applyBorder="1" applyAlignment="1">
      <alignment vertical="center" wrapText="1"/>
    </xf>
    <xf numFmtId="0" fontId="66" fillId="0" borderId="10" xfId="0" applyFont="1" applyFill="1" applyBorder="1" applyAlignment="1">
      <alignment horizontal="center" vertical="center" wrapText="1"/>
    </xf>
    <xf numFmtId="208" fontId="66" fillId="0" borderId="10" xfId="42" applyNumberFormat="1" applyFont="1" applyFill="1" applyBorder="1" applyAlignment="1">
      <alignment horizontal="right" vertical="center" wrapText="1"/>
    </xf>
    <xf numFmtId="0" fontId="65" fillId="0" borderId="10" xfId="0" applyFont="1" applyFill="1" applyBorder="1" applyAlignment="1">
      <alignment vertical="center" wrapText="1"/>
    </xf>
    <xf numFmtId="0" fontId="66" fillId="0" borderId="10" xfId="0" applyFont="1" applyFill="1" applyBorder="1" applyAlignment="1">
      <alignment horizontal="center" vertical="center" wrapText="1"/>
    </xf>
    <xf numFmtId="0" fontId="70" fillId="0" borderId="0" xfId="0" applyFont="1" applyAlignment="1">
      <alignment vertical="center"/>
    </xf>
    <xf numFmtId="0" fontId="70" fillId="0" borderId="0" xfId="0" applyFont="1" applyAlignment="1">
      <alignment/>
    </xf>
    <xf numFmtId="0" fontId="69" fillId="0" borderId="0" xfId="0" applyFont="1" applyAlignment="1">
      <alignment horizontal="center"/>
    </xf>
    <xf numFmtId="0" fontId="69" fillId="0" borderId="0" xfId="0" applyFont="1" applyAlignment="1">
      <alignment/>
    </xf>
    <xf numFmtId="0" fontId="71" fillId="0" borderId="0" xfId="0" applyFont="1" applyAlignment="1">
      <alignment vertical="center"/>
    </xf>
    <xf numFmtId="0" fontId="69" fillId="0" borderId="0" xfId="0" applyFont="1" applyAlignment="1">
      <alignment vertical="center"/>
    </xf>
    <xf numFmtId="0" fontId="69" fillId="0" borderId="0" xfId="0" applyFont="1" applyAlignment="1">
      <alignment horizontal="left" vertical="top"/>
    </xf>
    <xf numFmtId="0" fontId="72" fillId="0" borderId="0" xfId="0" applyFont="1" applyAlignment="1">
      <alignment horizontal="center" vertical="center"/>
    </xf>
    <xf numFmtId="3" fontId="72" fillId="0" borderId="0" xfId="0" applyNumberFormat="1" applyFont="1" applyAlignment="1">
      <alignment horizontal="center"/>
    </xf>
    <xf numFmtId="0" fontId="0" fillId="0" borderId="0" xfId="0" applyFont="1" applyAlignment="1">
      <alignment/>
    </xf>
    <xf numFmtId="0" fontId="73" fillId="0" borderId="0" xfId="0" applyFont="1" applyBorder="1" applyAlignment="1">
      <alignment horizontal="center" vertical="center"/>
    </xf>
    <xf numFmtId="3" fontId="73" fillId="0" borderId="0" xfId="0" applyNumberFormat="1" applyFont="1" applyAlignment="1">
      <alignment horizontal="center"/>
    </xf>
    <xf numFmtId="3" fontId="69" fillId="0" borderId="0" xfId="0" applyNumberFormat="1" applyFont="1" applyAlignment="1">
      <alignment horizontal="center"/>
    </xf>
    <xf numFmtId="0" fontId="71" fillId="0" borderId="0" xfId="0" applyFont="1" applyAlignment="1">
      <alignment horizontal="left" vertical="center"/>
    </xf>
    <xf numFmtId="0" fontId="71" fillId="0" borderId="0" xfId="0" applyFont="1" applyAlignment="1">
      <alignment horizontal="left"/>
    </xf>
    <xf numFmtId="3" fontId="70" fillId="0" borderId="0" xfId="0" applyNumberFormat="1" applyFont="1" applyAlignment="1">
      <alignment horizontal="center"/>
    </xf>
    <xf numFmtId="3" fontId="74" fillId="0" borderId="0" xfId="0" applyNumberFormat="1" applyFont="1" applyAlignment="1">
      <alignment horizontal="right"/>
    </xf>
    <xf numFmtId="0" fontId="70" fillId="0" borderId="0" xfId="0" applyFont="1" applyAlignment="1">
      <alignment horizontal="right"/>
    </xf>
    <xf numFmtId="0" fontId="66" fillId="0" borderId="11" xfId="0" applyFont="1" applyBorder="1" applyAlignment="1">
      <alignment horizontal="center" vertical="center" wrapText="1"/>
    </xf>
    <xf numFmtId="0" fontId="70" fillId="0" borderId="0" xfId="0" applyFont="1" applyAlignment="1">
      <alignment vertical="center" wrapText="1"/>
    </xf>
    <xf numFmtId="0" fontId="66" fillId="0" borderId="0" xfId="0" applyFont="1" applyAlignment="1">
      <alignment horizontal="center" vertical="center" wrapText="1"/>
    </xf>
    <xf numFmtId="3" fontId="70" fillId="0" borderId="0" xfId="0" applyNumberFormat="1" applyFont="1" applyAlignment="1">
      <alignment horizontal="center" vertical="center" wrapText="1"/>
    </xf>
    <xf numFmtId="3" fontId="74" fillId="0" borderId="0" xfId="0" applyNumberFormat="1" applyFont="1" applyAlignment="1">
      <alignment horizontal="right" vertical="center" wrapText="1"/>
    </xf>
    <xf numFmtId="0" fontId="72" fillId="0" borderId="0" xfId="0" applyFont="1" applyAlignment="1">
      <alignment horizontal="center" vertical="center" wrapText="1"/>
    </xf>
    <xf numFmtId="3" fontId="75" fillId="0" borderId="0" xfId="0" applyNumberFormat="1" applyFont="1" applyAlignment="1">
      <alignment horizontal="center" vertical="center"/>
    </xf>
    <xf numFmtId="0" fontId="72" fillId="0" borderId="0" xfId="0" applyFont="1" applyAlignment="1">
      <alignment/>
    </xf>
    <xf numFmtId="0" fontId="65" fillId="0" borderId="12" xfId="0" applyFont="1" applyFill="1" applyBorder="1" applyAlignment="1">
      <alignment horizontal="center" vertical="center" wrapText="1"/>
    </xf>
    <xf numFmtId="0" fontId="65" fillId="0" borderId="0" xfId="0" applyFont="1" applyFill="1" applyBorder="1" applyAlignment="1">
      <alignment vertical="center" wrapText="1"/>
    </xf>
    <xf numFmtId="208" fontId="65" fillId="0" borderId="0" xfId="42" applyNumberFormat="1" applyFont="1" applyFill="1" applyBorder="1" applyAlignment="1">
      <alignment vertical="center" wrapText="1"/>
    </xf>
    <xf numFmtId="0" fontId="68" fillId="0" borderId="0" xfId="0" applyFont="1" applyFill="1" applyBorder="1" applyAlignment="1">
      <alignment vertical="center" wrapText="1"/>
    </xf>
    <xf numFmtId="0" fontId="65" fillId="0" borderId="0" xfId="0" applyFont="1" applyBorder="1" applyAlignment="1" applyProtection="1">
      <alignment/>
      <protection locked="0"/>
    </xf>
    <xf numFmtId="41" fontId="65" fillId="0" borderId="0" xfId="0" applyNumberFormat="1" applyFont="1" applyFill="1" applyBorder="1" applyAlignment="1" applyProtection="1">
      <alignment vertical="center" wrapText="1"/>
      <protection locked="0"/>
    </xf>
    <xf numFmtId="0" fontId="65" fillId="0" borderId="0" xfId="0" applyFont="1" applyFill="1" applyBorder="1" applyAlignment="1" applyProtection="1">
      <alignment/>
      <protection locked="0"/>
    </xf>
    <xf numFmtId="0" fontId="72" fillId="0" borderId="0" xfId="0" applyFont="1" applyFill="1" applyAlignment="1">
      <alignment/>
    </xf>
    <xf numFmtId="0" fontId="72" fillId="0" borderId="0" xfId="0" applyFont="1" applyFill="1" applyAlignment="1">
      <alignment horizontal="center" vertical="center"/>
    </xf>
    <xf numFmtId="0" fontId="70" fillId="0" borderId="0" xfId="0" applyFont="1" applyFill="1" applyAlignment="1">
      <alignment vertical="center" wrapText="1"/>
    </xf>
    <xf numFmtId="3" fontId="72" fillId="0" borderId="0" xfId="0" applyNumberFormat="1" applyFont="1" applyFill="1" applyAlignment="1">
      <alignment vertical="center"/>
    </xf>
    <xf numFmtId="0" fontId="69" fillId="0" borderId="0" xfId="0" applyFont="1" applyFill="1" applyAlignment="1">
      <alignment horizontal="center" vertical="center"/>
    </xf>
    <xf numFmtId="3" fontId="65" fillId="0" borderId="0" xfId="0" applyNumberFormat="1" applyFont="1" applyFill="1" applyAlignment="1" applyProtection="1">
      <alignment/>
      <protection locked="0"/>
    </xf>
    <xf numFmtId="0" fontId="69" fillId="0" borderId="0" xfId="0" applyFont="1" applyFill="1" applyAlignment="1">
      <alignment/>
    </xf>
    <xf numFmtId="0" fontId="66" fillId="0" borderId="0" xfId="0" applyFont="1" applyFill="1" applyAlignment="1">
      <alignment horizontal="center" vertical="center" wrapText="1"/>
    </xf>
    <xf numFmtId="3" fontId="70" fillId="0" borderId="0" xfId="0" applyNumberFormat="1" applyFont="1" applyFill="1" applyAlignment="1">
      <alignment horizontal="center" vertical="center" wrapText="1"/>
    </xf>
    <xf numFmtId="3" fontId="74" fillId="0" borderId="0" xfId="0" applyNumberFormat="1" applyFont="1" applyFill="1" applyAlignment="1">
      <alignment horizontal="right" vertical="center" wrapText="1"/>
    </xf>
    <xf numFmtId="0" fontId="69" fillId="0" borderId="0" xfId="0" applyFont="1" applyFill="1" applyAlignment="1">
      <alignment horizontal="center"/>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72" fillId="0" borderId="14" xfId="0" applyFont="1" applyFill="1" applyBorder="1" applyAlignment="1">
      <alignment horizontal="center" vertical="center"/>
    </xf>
    <xf numFmtId="3" fontId="65" fillId="0" borderId="10" xfId="0" applyNumberFormat="1" applyFont="1" applyFill="1" applyBorder="1" applyAlignment="1">
      <alignment horizontal="right" vertical="center" wrapText="1"/>
    </xf>
    <xf numFmtId="0" fontId="67" fillId="0" borderId="10" xfId="0" applyFont="1" applyFill="1" applyBorder="1" applyAlignment="1">
      <alignment vertical="center" wrapText="1"/>
    </xf>
    <xf numFmtId="3" fontId="72" fillId="0" borderId="10" xfId="0" applyNumberFormat="1" applyFont="1" applyFill="1" applyBorder="1" applyAlignment="1">
      <alignment horizontal="right" vertical="center"/>
    </xf>
    <xf numFmtId="3" fontId="66" fillId="0" borderId="10" xfId="0" applyNumberFormat="1" applyFont="1" applyFill="1" applyBorder="1" applyAlignment="1">
      <alignment horizontal="center" vertical="center" wrapText="1"/>
    </xf>
    <xf numFmtId="208" fontId="67" fillId="0" borderId="10" xfId="0" applyNumberFormat="1" applyFont="1" applyFill="1" applyBorder="1" applyAlignment="1">
      <alignment horizontal="right" vertical="center" wrapText="1"/>
    </xf>
    <xf numFmtId="3" fontId="76" fillId="0" borderId="0" xfId="0" applyNumberFormat="1" applyFont="1" applyAlignment="1">
      <alignment horizontal="center" vertical="center"/>
    </xf>
    <xf numFmtId="3" fontId="65" fillId="0" borderId="0" xfId="0" applyNumberFormat="1" applyFont="1" applyAlignment="1" applyProtection="1">
      <alignment vertical="center"/>
      <protection locked="0"/>
    </xf>
    <xf numFmtId="3" fontId="76" fillId="0" borderId="0" xfId="0" applyNumberFormat="1" applyFont="1" applyAlignment="1">
      <alignment horizontal="right" vertical="center"/>
    </xf>
    <xf numFmtId="0" fontId="72" fillId="0" borderId="0" xfId="0" applyFont="1" applyBorder="1" applyAlignment="1">
      <alignment horizontal="left" vertical="center"/>
    </xf>
    <xf numFmtId="0" fontId="0" fillId="0" borderId="0" xfId="0" applyFont="1" applyBorder="1" applyAlignment="1">
      <alignment/>
    </xf>
    <xf numFmtId="0" fontId="72" fillId="0" borderId="0" xfId="0" applyFont="1" applyBorder="1" applyAlignment="1">
      <alignment/>
    </xf>
    <xf numFmtId="0" fontId="71" fillId="0" borderId="0" xfId="0" applyFont="1" applyAlignment="1">
      <alignment/>
    </xf>
    <xf numFmtId="3" fontId="69" fillId="0" borderId="0" xfId="0" applyNumberFormat="1" applyFont="1" applyAlignment="1" applyProtection="1">
      <alignment/>
      <protection locked="0"/>
    </xf>
    <xf numFmtId="0" fontId="69" fillId="0" borderId="0" xfId="0" applyFont="1" applyAlignment="1" applyProtection="1">
      <alignment/>
      <protection locked="0"/>
    </xf>
    <xf numFmtId="0" fontId="69" fillId="0" borderId="0" xfId="0" applyFont="1" applyAlignment="1">
      <alignment/>
    </xf>
    <xf numFmtId="0" fontId="77" fillId="0" borderId="0" xfId="0" applyFont="1" applyAlignment="1">
      <alignment/>
    </xf>
    <xf numFmtId="0" fontId="69" fillId="0" borderId="0" xfId="0" applyFont="1" applyBorder="1" applyAlignment="1">
      <alignment/>
    </xf>
    <xf numFmtId="0" fontId="72" fillId="0" borderId="0" xfId="0" applyFont="1" applyFill="1" applyBorder="1" applyAlignment="1">
      <alignment horizontal="left" vertical="top"/>
    </xf>
    <xf numFmtId="208" fontId="69" fillId="0" borderId="0" xfId="42" applyNumberFormat="1" applyFont="1" applyFill="1" applyAlignment="1">
      <alignment vertical="center" wrapText="1"/>
    </xf>
    <xf numFmtId="0" fontId="69" fillId="0" borderId="0" xfId="0" applyFont="1" applyFill="1" applyAlignment="1">
      <alignment vertical="center" wrapText="1"/>
    </xf>
    <xf numFmtId="0" fontId="75" fillId="0" borderId="0" xfId="0" applyFont="1" applyAlignment="1">
      <alignment vertical="top"/>
    </xf>
    <xf numFmtId="0" fontId="71" fillId="0" borderId="0" xfId="0" applyFont="1" applyAlignment="1">
      <alignment vertical="top"/>
    </xf>
    <xf numFmtId="0" fontId="71" fillId="0" borderId="0" xfId="0" applyFont="1" applyAlignment="1">
      <alignment vertical="top" wrapText="1"/>
    </xf>
    <xf numFmtId="0" fontId="70" fillId="0" borderId="10" xfId="0" applyFont="1" applyBorder="1" applyAlignment="1">
      <alignment vertical="top" wrapText="1"/>
    </xf>
    <xf numFmtId="0" fontId="78" fillId="0" borderId="10" xfId="0" applyFont="1" applyBorder="1" applyAlignment="1">
      <alignment vertical="top" wrapText="1"/>
    </xf>
    <xf numFmtId="0" fontId="66" fillId="0" borderId="10" xfId="0" applyFont="1" applyBorder="1" applyAlignment="1" applyProtection="1">
      <alignment horizontal="right"/>
      <protection locked="0"/>
    </xf>
    <xf numFmtId="3" fontId="70" fillId="0" borderId="10" xfId="0" applyNumberFormat="1" applyFont="1" applyBorder="1" applyAlignment="1">
      <alignment vertical="top" wrapText="1"/>
    </xf>
    <xf numFmtId="3" fontId="70" fillId="0" borderId="10" xfId="0" applyNumberFormat="1" applyFont="1" applyBorder="1" applyAlignment="1" applyProtection="1">
      <alignment/>
      <protection locked="0"/>
    </xf>
    <xf numFmtId="3" fontId="66" fillId="0" borderId="10" xfId="0" applyNumberFormat="1" applyFont="1" applyBorder="1" applyAlignment="1" applyProtection="1">
      <alignment/>
      <protection locked="0"/>
    </xf>
    <xf numFmtId="0" fontId="78" fillId="0" borderId="10" xfId="0" applyFont="1" applyBorder="1" applyAlignment="1">
      <alignment horizontal="center" vertical="center" wrapText="1"/>
    </xf>
    <xf numFmtId="0" fontId="78" fillId="0" borderId="10" xfId="0" applyFont="1" applyBorder="1" applyAlignment="1">
      <alignment horizontal="center" vertical="top" wrapText="1"/>
    </xf>
    <xf numFmtId="0" fontId="70" fillId="0" borderId="10" xfId="0" applyFont="1" applyBorder="1" applyAlignment="1" applyProtection="1">
      <alignment/>
      <protection locked="0"/>
    </xf>
    <xf numFmtId="3" fontId="65" fillId="0" borderId="10" xfId="0" applyNumberFormat="1" applyFont="1" applyFill="1" applyBorder="1" applyAlignment="1">
      <alignment vertical="center" wrapText="1"/>
    </xf>
    <xf numFmtId="10" fontId="0" fillId="0" borderId="0" xfId="59" applyNumberFormat="1" applyFont="1" applyAlignment="1">
      <alignment/>
    </xf>
    <xf numFmtId="0" fontId="79" fillId="34" borderId="0" xfId="0" applyFont="1" applyFill="1" applyAlignment="1">
      <alignment/>
    </xf>
    <xf numFmtId="0" fontId="65" fillId="35" borderId="0" xfId="0" applyFont="1" applyFill="1" applyAlignment="1" applyProtection="1">
      <alignment/>
      <protection locked="0"/>
    </xf>
    <xf numFmtId="0" fontId="66" fillId="35" borderId="0" xfId="0" applyFont="1" applyFill="1" applyAlignment="1" applyProtection="1">
      <alignment/>
      <protection locked="0"/>
    </xf>
    <xf numFmtId="0" fontId="80" fillId="35" borderId="0" xfId="0" applyFont="1" applyFill="1" applyBorder="1" applyAlignment="1" applyProtection="1">
      <alignment/>
      <protection locked="0"/>
    </xf>
    <xf numFmtId="0" fontId="65" fillId="35" borderId="0" xfId="0" applyFont="1" applyFill="1" applyBorder="1" applyAlignment="1" applyProtection="1">
      <alignment/>
      <protection locked="0"/>
    </xf>
    <xf numFmtId="43" fontId="81" fillId="4" borderId="10" xfId="0" applyNumberFormat="1" applyFont="1" applyFill="1" applyBorder="1" applyAlignment="1">
      <alignment vertical="center" wrapText="1"/>
    </xf>
    <xf numFmtId="43" fontId="81" fillId="4" borderId="10" xfId="42" applyNumberFormat="1" applyFont="1" applyFill="1" applyBorder="1" applyAlignment="1">
      <alignment vertical="center" wrapText="1"/>
    </xf>
    <xf numFmtId="43" fontId="82" fillId="4" borderId="10" xfId="0" applyNumberFormat="1" applyFont="1" applyFill="1" applyBorder="1" applyAlignment="1">
      <alignment vertical="center" wrapText="1"/>
    </xf>
    <xf numFmtId="208" fontId="77" fillId="4" borderId="0" xfId="0" applyNumberFormat="1" applyFont="1" applyFill="1" applyAlignment="1">
      <alignment vertical="center"/>
    </xf>
    <xf numFmtId="208" fontId="77" fillId="4" borderId="0" xfId="42" applyNumberFormat="1" applyFont="1" applyFill="1" applyAlignment="1">
      <alignment horizontal="right" vertical="center" wrapText="1"/>
    </xf>
    <xf numFmtId="3" fontId="70" fillId="0" borderId="10" xfId="0" applyNumberFormat="1" applyFont="1" applyBorder="1" applyAlignment="1">
      <alignment/>
    </xf>
    <xf numFmtId="3" fontId="70" fillId="0" borderId="15" xfId="0" applyNumberFormat="1" applyFont="1" applyBorder="1" applyAlignment="1" applyProtection="1">
      <alignment/>
      <protection locked="0"/>
    </xf>
    <xf numFmtId="0" fontId="78" fillId="0" borderId="10" xfId="0" applyFont="1" applyBorder="1" applyAlignment="1">
      <alignment horizontal="center" vertical="top"/>
    </xf>
    <xf numFmtId="3" fontId="78" fillId="0" borderId="10" xfId="0" applyNumberFormat="1" applyFont="1" applyBorder="1" applyAlignment="1">
      <alignment/>
    </xf>
    <xf numFmtId="0" fontId="65" fillId="0" borderId="10" xfId="0" applyFont="1" applyFill="1" applyBorder="1" applyAlignment="1">
      <alignment vertical="center" wrapText="1"/>
    </xf>
    <xf numFmtId="0" fontId="66" fillId="0" borderId="10" xfId="0" applyFont="1" applyFill="1" applyBorder="1" applyAlignment="1">
      <alignment horizontal="center" vertical="center" wrapText="1"/>
    </xf>
    <xf numFmtId="208" fontId="65" fillId="0" borderId="16" xfId="42" applyNumberFormat="1" applyFont="1" applyFill="1" applyBorder="1" applyAlignment="1">
      <alignment horizontal="right" vertical="center" wrapText="1"/>
    </xf>
    <xf numFmtId="43" fontId="81" fillId="4" borderId="16" xfId="42" applyNumberFormat="1" applyFont="1" applyFill="1" applyBorder="1" applyAlignment="1">
      <alignment vertical="center" wrapText="1"/>
    </xf>
    <xf numFmtId="208" fontId="66" fillId="0" borderId="16" xfId="42" applyNumberFormat="1" applyFont="1" applyFill="1" applyBorder="1" applyAlignment="1">
      <alignment horizontal="right" vertical="center" wrapText="1"/>
    </xf>
    <xf numFmtId="0" fontId="69" fillId="34" borderId="0" xfId="0" applyFont="1" applyFill="1" applyAlignment="1">
      <alignment vertical="top"/>
    </xf>
    <xf numFmtId="0" fontId="69" fillId="34" borderId="0" xfId="0" applyFont="1" applyFill="1" applyAlignment="1" applyProtection="1">
      <alignment vertical="top"/>
      <protection locked="0"/>
    </xf>
    <xf numFmtId="0" fontId="65" fillId="34" borderId="0" xfId="0" applyFont="1" applyFill="1" applyAlignment="1" applyProtection="1">
      <alignment vertical="top"/>
      <protection locked="0"/>
    </xf>
    <xf numFmtId="0" fontId="69" fillId="34" borderId="0" xfId="0" applyFont="1" applyFill="1" applyAlignment="1">
      <alignment vertical="top" wrapText="1"/>
    </xf>
    <xf numFmtId="0" fontId="76" fillId="34" borderId="0" xfId="0" applyFont="1" applyFill="1" applyAlignment="1">
      <alignment horizontal="center" vertical="top" wrapText="1"/>
    </xf>
    <xf numFmtId="0" fontId="65" fillId="0" borderId="10" xfId="0" applyFont="1" applyFill="1" applyBorder="1" applyAlignment="1">
      <alignment vertical="center" wrapText="1"/>
    </xf>
    <xf numFmtId="0" fontId="66" fillId="0" borderId="10" xfId="0" applyFont="1" applyFill="1" applyBorder="1" applyAlignment="1">
      <alignment horizontal="left" vertical="center" wrapText="1"/>
    </xf>
    <xf numFmtId="0" fontId="72" fillId="0" borderId="10" xfId="0" applyFont="1" applyFill="1" applyBorder="1" applyAlignment="1">
      <alignment horizontal="right" vertical="center"/>
    </xf>
    <xf numFmtId="0" fontId="83" fillId="0" borderId="0" xfId="0" applyFont="1" applyAlignment="1">
      <alignment horizontal="center" vertical="center" wrapText="1"/>
    </xf>
    <xf numFmtId="0" fontId="66" fillId="0" borderId="17" xfId="0" applyFont="1" applyBorder="1" applyAlignment="1">
      <alignment horizontal="left" vertical="center" wrapText="1"/>
    </xf>
    <xf numFmtId="0" fontId="66" fillId="0" borderId="18" xfId="0" applyFont="1" applyBorder="1" applyAlignment="1">
      <alignment horizontal="left" vertical="center" wrapText="1"/>
    </xf>
    <xf numFmtId="0" fontId="66" fillId="0" borderId="19" xfId="0" applyFont="1" applyBorder="1" applyAlignment="1">
      <alignment horizontal="left" vertical="center" wrapText="1"/>
    </xf>
    <xf numFmtId="3" fontId="66" fillId="33" borderId="12" xfId="0" applyNumberFormat="1" applyFont="1" applyFill="1" applyBorder="1" applyAlignment="1" applyProtection="1">
      <alignment horizontal="center" vertical="center" wrapText="1"/>
      <protection locked="0"/>
    </xf>
    <xf numFmtId="3" fontId="66" fillId="33" borderId="19" xfId="0" applyNumberFormat="1" applyFont="1" applyFill="1" applyBorder="1" applyAlignment="1" applyProtection="1">
      <alignment horizontal="center" vertical="center" wrapText="1"/>
      <protection locked="0"/>
    </xf>
    <xf numFmtId="3" fontId="13" fillId="0" borderId="12" xfId="0" applyNumberFormat="1" applyFont="1" applyFill="1" applyBorder="1" applyAlignment="1">
      <alignment horizontal="center" vertical="center" wrapText="1"/>
    </xf>
    <xf numFmtId="3" fontId="13" fillId="0" borderId="19" xfId="0" applyNumberFormat="1" applyFont="1" applyFill="1" applyBorder="1" applyAlignment="1">
      <alignment horizontal="center" vertical="center" wrapText="1"/>
    </xf>
    <xf numFmtId="0" fontId="78" fillId="0" borderId="0" xfId="0" applyFont="1" applyAlignment="1">
      <alignment horizontal="left" vertical="top" wrapText="1"/>
    </xf>
    <xf numFmtId="0" fontId="84" fillId="0" borderId="0" xfId="0" applyFont="1" applyAlignment="1">
      <alignment horizontal="left" vertical="center" wrapText="1"/>
    </xf>
    <xf numFmtId="0" fontId="65" fillId="0" borderId="0" xfId="0" applyFont="1" applyFill="1" applyAlignment="1">
      <alignment horizontal="left" vertical="top" wrapText="1"/>
    </xf>
    <xf numFmtId="0" fontId="65" fillId="0" borderId="0" xfId="0" applyFont="1" applyFill="1" applyAlignment="1">
      <alignment horizontal="left" vertical="center" wrapText="1"/>
    </xf>
    <xf numFmtId="0" fontId="70" fillId="0" borderId="0" xfId="0" applyFont="1" applyFill="1" applyBorder="1" applyAlignment="1" applyProtection="1">
      <alignment horizontal="left" wrapText="1"/>
      <protection locked="0"/>
    </xf>
    <xf numFmtId="0" fontId="85" fillId="0" borderId="0" xfId="0" applyFont="1" applyFill="1" applyBorder="1" applyAlignment="1" applyProtection="1">
      <alignment horizontal="left" wrapText="1"/>
      <protection locked="0"/>
    </xf>
    <xf numFmtId="0" fontId="78" fillId="34" borderId="10" xfId="0" applyFont="1" applyFill="1" applyBorder="1" applyAlignment="1">
      <alignment horizontal="center" vertical="center" wrapText="1"/>
    </xf>
    <xf numFmtId="0" fontId="78" fillId="0" borderId="10" xfId="0" applyFont="1" applyBorder="1" applyAlignment="1" applyProtection="1">
      <alignment horizontal="right"/>
      <protection locked="0"/>
    </xf>
    <xf numFmtId="0" fontId="78" fillId="0" borderId="10" xfId="0" applyFont="1" applyBorder="1" applyAlignment="1" applyProtection="1">
      <alignment horizontal="right"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3"/>
  <sheetViews>
    <sheetView tabSelected="1" view="pageBreakPreview" zoomScale="98" zoomScaleSheetLayoutView="98" workbookViewId="0" topLeftCell="A1">
      <selection activeCell="E14" sqref="E14"/>
    </sheetView>
  </sheetViews>
  <sheetFormatPr defaultColWidth="9.140625" defaultRowHeight="23.25" customHeight="1"/>
  <cols>
    <col min="1" max="1" width="7.00390625" style="1" customWidth="1"/>
    <col min="2" max="2" width="27.140625" style="1" customWidth="1"/>
    <col min="3" max="3" width="11.00390625" style="2" customWidth="1"/>
    <col min="4" max="4" width="12.57421875" style="2" customWidth="1"/>
    <col min="5" max="5" width="13.140625" style="3" customWidth="1"/>
    <col min="6" max="6" width="12.7109375" style="2" customWidth="1"/>
    <col min="7" max="7" width="17.421875" style="2" customWidth="1"/>
    <col min="8" max="8" width="10.421875" style="2" customWidth="1"/>
    <col min="9" max="9" width="26.00390625" style="1" customWidth="1"/>
    <col min="10" max="10" width="8.7109375" style="1" customWidth="1"/>
    <col min="11" max="12" width="9.140625" style="1" customWidth="1"/>
    <col min="13" max="13" width="10.421875" style="1" customWidth="1"/>
    <col min="14" max="16384" width="9.140625" style="1" customWidth="1"/>
  </cols>
  <sheetData>
    <row r="1" spans="1:7" ht="13.5" customHeight="1">
      <c r="A1" s="26"/>
      <c r="B1" s="26"/>
      <c r="C1" s="26"/>
      <c r="D1" s="40"/>
      <c r="E1" s="40"/>
      <c r="F1" s="41"/>
      <c r="G1" s="42"/>
    </row>
    <row r="2" spans="2:7" ht="15" customHeight="1">
      <c r="B2" s="32" t="s">
        <v>16</v>
      </c>
      <c r="C2" s="25"/>
      <c r="F2" s="33" t="s">
        <v>17</v>
      </c>
      <c r="G2" s="33"/>
    </row>
    <row r="3" spans="2:7" ht="15" customHeight="1">
      <c r="B3" s="35" t="s">
        <v>18</v>
      </c>
      <c r="C3" s="26"/>
      <c r="F3" s="36" t="s">
        <v>19</v>
      </c>
      <c r="G3" s="36"/>
    </row>
    <row r="4" spans="1:7" ht="18" customHeight="1">
      <c r="A4" s="27"/>
      <c r="B4" s="34"/>
      <c r="C4" s="27"/>
      <c r="D4" s="37"/>
      <c r="E4" s="34"/>
      <c r="F4" s="34"/>
      <c r="G4" s="34"/>
    </row>
    <row r="5" spans="1:9" ht="19.5" customHeight="1">
      <c r="A5" s="28"/>
      <c r="B5" s="28"/>
      <c r="C5" s="28"/>
      <c r="D5" s="79"/>
      <c r="E5" s="78"/>
      <c r="F5" s="80" t="s">
        <v>92</v>
      </c>
      <c r="G5" s="79"/>
      <c r="I5" s="28" t="s">
        <v>52</v>
      </c>
    </row>
    <row r="6" spans="1:7" ht="39" customHeight="1">
      <c r="A6" s="134" t="s">
        <v>93</v>
      </c>
      <c r="B6" s="134"/>
      <c r="C6" s="134"/>
      <c r="D6" s="134"/>
      <c r="E6" s="134"/>
      <c r="F6" s="134"/>
      <c r="G6" s="134"/>
    </row>
    <row r="7" spans="1:8" s="86" customFormat="1" ht="21" customHeight="1">
      <c r="A7" s="38" t="s">
        <v>20</v>
      </c>
      <c r="B7" s="84"/>
      <c r="C7" s="84"/>
      <c r="D7" s="84"/>
      <c r="E7" s="84"/>
      <c r="F7" s="84"/>
      <c r="G7" s="84"/>
      <c r="H7" s="85"/>
    </row>
    <row r="8" spans="1:8" s="86" customFormat="1" ht="21" customHeight="1">
      <c r="A8" s="39" t="s">
        <v>21</v>
      </c>
      <c r="B8" s="84"/>
      <c r="C8" s="84"/>
      <c r="D8" s="84"/>
      <c r="E8" s="84"/>
      <c r="F8" s="84"/>
      <c r="G8" s="84"/>
      <c r="H8" s="85"/>
    </row>
    <row r="9" spans="1:8" s="86" customFormat="1" ht="21" customHeight="1">
      <c r="A9" s="29" t="s">
        <v>22</v>
      </c>
      <c r="B9" s="84"/>
      <c r="C9" s="84"/>
      <c r="D9" s="84"/>
      <c r="E9" s="84"/>
      <c r="F9" s="84"/>
      <c r="G9" s="84"/>
      <c r="H9" s="85"/>
    </row>
    <row r="10" spans="1:8" s="86" customFormat="1" ht="21" customHeight="1">
      <c r="A10" s="29" t="s">
        <v>23</v>
      </c>
      <c r="B10" s="29"/>
      <c r="C10" s="30"/>
      <c r="D10" s="30"/>
      <c r="E10" s="30"/>
      <c r="F10" s="30"/>
      <c r="G10" s="30"/>
      <c r="H10" s="85"/>
    </row>
    <row r="11" spans="1:8" s="86" customFormat="1" ht="21" customHeight="1">
      <c r="A11" s="30" t="s">
        <v>28</v>
      </c>
      <c r="B11" s="87"/>
      <c r="C11" s="87"/>
      <c r="D11" s="87"/>
      <c r="E11" s="87"/>
      <c r="F11" s="87"/>
      <c r="G11" s="87"/>
      <c r="H11" s="85"/>
    </row>
    <row r="12" spans="1:9" s="86" customFormat="1" ht="21" customHeight="1">
      <c r="A12" s="30" t="s">
        <v>94</v>
      </c>
      <c r="B12" s="28"/>
      <c r="C12" s="28"/>
      <c r="D12" s="28"/>
      <c r="E12" s="31" t="s">
        <v>24</v>
      </c>
      <c r="F12" s="94" t="s">
        <v>25</v>
      </c>
      <c r="G12" s="95"/>
      <c r="H12" s="85"/>
      <c r="I12" s="93" t="s">
        <v>53</v>
      </c>
    </row>
    <row r="13" spans="1:9" s="86" customFormat="1" ht="21" customHeight="1">
      <c r="A13" s="50" t="s">
        <v>77</v>
      </c>
      <c r="C13" s="85"/>
      <c r="D13" s="88">
        <v>12</v>
      </c>
      <c r="E13" s="87" t="s">
        <v>95</v>
      </c>
      <c r="F13" s="87"/>
      <c r="G13" s="87"/>
      <c r="H13" s="85"/>
      <c r="I13" s="93" t="s">
        <v>88</v>
      </c>
    </row>
    <row r="14" spans="1:15" s="86" customFormat="1" ht="21" customHeight="1">
      <c r="A14" s="81" t="s">
        <v>27</v>
      </c>
      <c r="B14" s="89"/>
      <c r="C14" s="81"/>
      <c r="D14" s="115">
        <v>50000000</v>
      </c>
      <c r="E14" s="30" t="s">
        <v>14</v>
      </c>
      <c r="F14" s="28"/>
      <c r="G14" s="28"/>
      <c r="H14" s="85"/>
      <c r="I14" s="126" t="s">
        <v>64</v>
      </c>
      <c r="J14" s="127"/>
      <c r="K14" s="127"/>
      <c r="L14" s="127"/>
      <c r="M14" s="127"/>
      <c r="N14" s="127"/>
      <c r="O14" s="127"/>
    </row>
    <row r="15" spans="1:15" s="92" customFormat="1" ht="21" customHeight="1">
      <c r="A15" s="90" t="s">
        <v>78</v>
      </c>
      <c r="B15" s="90"/>
      <c r="C15" s="90"/>
      <c r="D15" s="116">
        <v>6000000</v>
      </c>
      <c r="E15" s="19" t="s">
        <v>14</v>
      </c>
      <c r="F15" s="91"/>
      <c r="I15" s="128" t="s">
        <v>86</v>
      </c>
      <c r="J15" s="129"/>
      <c r="K15" s="130"/>
      <c r="L15" s="129"/>
      <c r="M15" s="129"/>
      <c r="N15" s="129"/>
      <c r="O15" s="129"/>
    </row>
    <row r="16" spans="1:15" ht="15.75">
      <c r="A16" s="83" t="s">
        <v>26</v>
      </c>
      <c r="B16" s="82"/>
      <c r="C16" s="82"/>
      <c r="D16" s="34"/>
      <c r="E16" s="34"/>
      <c r="F16" s="34"/>
      <c r="G16" s="34"/>
      <c r="I16" s="128" t="s">
        <v>91</v>
      </c>
      <c r="J16" s="127"/>
      <c r="K16" s="128"/>
      <c r="L16" s="128"/>
      <c r="M16" s="128"/>
      <c r="N16" s="128"/>
      <c r="O16" s="128"/>
    </row>
    <row r="17" spans="9:15" ht="16.5" customHeight="1">
      <c r="I17" s="128" t="s">
        <v>87</v>
      </c>
      <c r="J17" s="127"/>
      <c r="K17" s="128"/>
      <c r="L17" s="128"/>
      <c r="M17" s="128"/>
      <c r="N17" s="128"/>
      <c r="O17" s="128"/>
    </row>
    <row r="18" spans="1:7" s="5" customFormat="1" ht="79.5" customHeight="1">
      <c r="A18" s="21" t="s">
        <v>4</v>
      </c>
      <c r="B18" s="21" t="s">
        <v>5</v>
      </c>
      <c r="C18" s="21" t="s">
        <v>6</v>
      </c>
      <c r="D18" s="21" t="s">
        <v>7</v>
      </c>
      <c r="E18" s="21" t="s">
        <v>15</v>
      </c>
      <c r="F18" s="21" t="s">
        <v>8</v>
      </c>
      <c r="G18" s="7" t="s">
        <v>68</v>
      </c>
    </row>
    <row r="19" spans="1:7" s="5" customFormat="1" ht="14.25" customHeight="1">
      <c r="A19" s="8">
        <v>1</v>
      </c>
      <c r="B19" s="8">
        <v>2</v>
      </c>
      <c r="C19" s="8">
        <v>3</v>
      </c>
      <c r="D19" s="8">
        <v>4</v>
      </c>
      <c r="E19" s="8">
        <v>5</v>
      </c>
      <c r="F19" s="8">
        <v>6</v>
      </c>
      <c r="G19" s="9" t="s">
        <v>9</v>
      </c>
    </row>
    <row r="20" spans="1:7" s="5" customFormat="1" ht="21" customHeight="1">
      <c r="A20" s="43">
        <v>1</v>
      </c>
      <c r="B20" s="135" t="s">
        <v>33</v>
      </c>
      <c r="C20" s="136"/>
      <c r="D20" s="136"/>
      <c r="E20" s="136"/>
      <c r="F20" s="136"/>
      <c r="G20" s="137"/>
    </row>
    <row r="21" spans="1:7" s="5" customFormat="1" ht="43.5" customHeight="1">
      <c r="A21" s="122" t="s">
        <v>41</v>
      </c>
      <c r="B21" s="10" t="s">
        <v>50</v>
      </c>
      <c r="C21" s="131" t="s">
        <v>89</v>
      </c>
      <c r="D21" s="131"/>
      <c r="E21" s="131"/>
      <c r="F21" s="131"/>
      <c r="G21" s="131"/>
    </row>
    <row r="22" spans="1:7" s="5" customFormat="1" ht="26.25" customHeight="1">
      <c r="A22" s="122"/>
      <c r="B22" s="121" t="s">
        <v>51</v>
      </c>
      <c r="C22" s="122">
        <v>1</v>
      </c>
      <c r="D22" s="122">
        <v>1</v>
      </c>
      <c r="E22" s="123">
        <f>$D$15</f>
        <v>6000000</v>
      </c>
      <c r="F22" s="124">
        <f>D13*0.2</f>
        <v>2.4000000000000004</v>
      </c>
      <c r="G22" s="125">
        <f>C22*E22*F22</f>
        <v>14400000.000000002</v>
      </c>
    </row>
    <row r="23" spans="1:14" s="5" customFormat="1" ht="20.25" customHeight="1">
      <c r="A23" s="21" t="s">
        <v>42</v>
      </c>
      <c r="B23" s="10" t="s">
        <v>10</v>
      </c>
      <c r="C23" s="24"/>
      <c r="D23" s="21"/>
      <c r="E23" s="12"/>
      <c r="F23" s="112"/>
      <c r="G23" s="22"/>
      <c r="I23" s="144" t="s">
        <v>66</v>
      </c>
      <c r="J23" s="144"/>
      <c r="K23" s="144"/>
      <c r="L23" s="144"/>
      <c r="M23" s="144"/>
      <c r="N23" s="144"/>
    </row>
    <row r="24" spans="1:14" s="5" customFormat="1" ht="20.25" customHeight="1">
      <c r="A24" s="69" t="s">
        <v>43</v>
      </c>
      <c r="B24" s="14" t="s">
        <v>11</v>
      </c>
      <c r="C24" s="24"/>
      <c r="D24" s="11"/>
      <c r="E24" s="12"/>
      <c r="F24" s="113"/>
      <c r="G24" s="18"/>
      <c r="I24" s="144"/>
      <c r="J24" s="144"/>
      <c r="K24" s="144"/>
      <c r="L24" s="144"/>
      <c r="M24" s="144"/>
      <c r="N24" s="144"/>
    </row>
    <row r="25" spans="1:14" s="16" customFormat="1" ht="20.25" customHeight="1">
      <c r="A25" s="69" t="s">
        <v>45</v>
      </c>
      <c r="B25" s="14" t="s">
        <v>13</v>
      </c>
      <c r="C25" s="13"/>
      <c r="D25" s="13"/>
      <c r="E25" s="77"/>
      <c r="F25" s="112"/>
      <c r="G25" s="15"/>
      <c r="I25" s="144" t="s">
        <v>84</v>
      </c>
      <c r="J25" s="144"/>
      <c r="K25" s="144"/>
      <c r="L25" s="144"/>
      <c r="M25" s="144"/>
      <c r="N25" s="144"/>
    </row>
    <row r="26" spans="1:14" s="5" customFormat="1" ht="20.25" customHeight="1">
      <c r="A26" s="51"/>
      <c r="B26" s="20" t="s">
        <v>40</v>
      </c>
      <c r="C26" s="24">
        <v>0.8</v>
      </c>
      <c r="D26" s="11">
        <v>1</v>
      </c>
      <c r="E26" s="77">
        <f>$D$15</f>
        <v>6000000</v>
      </c>
      <c r="F26" s="112">
        <v>6.81</v>
      </c>
      <c r="G26" s="15">
        <f>C26*E26*F26</f>
        <v>32687999.999999996</v>
      </c>
      <c r="I26" s="144"/>
      <c r="J26" s="144"/>
      <c r="K26" s="144"/>
      <c r="L26" s="144"/>
      <c r="M26" s="144"/>
      <c r="N26" s="144"/>
    </row>
    <row r="27" spans="1:14" s="16" customFormat="1" ht="20.25" customHeight="1">
      <c r="A27" s="69" t="s">
        <v>46</v>
      </c>
      <c r="B27" s="14" t="s">
        <v>47</v>
      </c>
      <c r="C27" s="13"/>
      <c r="D27" s="13"/>
      <c r="E27" s="77"/>
      <c r="F27" s="112"/>
      <c r="G27" s="15"/>
      <c r="I27" s="145" t="s">
        <v>67</v>
      </c>
      <c r="J27" s="145"/>
      <c r="K27" s="145"/>
      <c r="L27" s="145"/>
      <c r="M27" s="145"/>
      <c r="N27" s="145"/>
    </row>
    <row r="28" spans="1:10" s="5" customFormat="1" ht="20.25" customHeight="1">
      <c r="A28" s="51"/>
      <c r="B28" s="20" t="s">
        <v>40</v>
      </c>
      <c r="C28" s="24">
        <v>0.4</v>
      </c>
      <c r="D28" s="11">
        <v>1</v>
      </c>
      <c r="E28" s="77">
        <f>$D$15</f>
        <v>6000000</v>
      </c>
      <c r="F28" s="114"/>
      <c r="G28" s="15">
        <f>C28*E28*F28</f>
        <v>0</v>
      </c>
      <c r="H28" s="52"/>
      <c r="I28" s="52"/>
      <c r="J28" s="52"/>
    </row>
    <row r="29" spans="1:10" s="5" customFormat="1" ht="20.25" customHeight="1">
      <c r="A29" s="51"/>
      <c r="B29" s="20" t="s">
        <v>40</v>
      </c>
      <c r="C29" s="24">
        <v>0.4</v>
      </c>
      <c r="D29" s="11">
        <v>1</v>
      </c>
      <c r="E29" s="77">
        <f>$D$15</f>
        <v>6000000</v>
      </c>
      <c r="F29" s="114"/>
      <c r="G29" s="15">
        <f>C29*E29*F29</f>
        <v>0</v>
      </c>
      <c r="H29" s="52"/>
      <c r="I29" s="52"/>
      <c r="J29" s="52"/>
    </row>
    <row r="30" spans="1:12" s="5" customFormat="1" ht="20.25" customHeight="1">
      <c r="A30" s="69" t="s">
        <v>44</v>
      </c>
      <c r="B30" s="14" t="s">
        <v>12</v>
      </c>
      <c r="C30" s="24"/>
      <c r="D30" s="11"/>
      <c r="E30" s="77"/>
      <c r="F30" s="113"/>
      <c r="G30" s="15"/>
      <c r="H30" s="52"/>
      <c r="I30" s="52"/>
      <c r="J30" s="53"/>
      <c r="K30" s="6"/>
      <c r="L30" s="17"/>
    </row>
    <row r="31" spans="1:10" s="16" customFormat="1" ht="20.25" customHeight="1">
      <c r="A31" s="69" t="s">
        <v>48</v>
      </c>
      <c r="B31" s="14" t="s">
        <v>13</v>
      </c>
      <c r="C31" s="13"/>
      <c r="D31" s="13"/>
      <c r="E31" s="77"/>
      <c r="F31" s="112"/>
      <c r="G31" s="15"/>
      <c r="H31" s="54"/>
      <c r="I31" s="54"/>
      <c r="J31" s="54"/>
    </row>
    <row r="32" spans="1:10" s="5" customFormat="1" ht="20.25" customHeight="1">
      <c r="A32" s="51"/>
      <c r="B32" s="20" t="s">
        <v>40</v>
      </c>
      <c r="C32" s="24">
        <v>0.8</v>
      </c>
      <c r="D32" s="11">
        <v>1</v>
      </c>
      <c r="E32" s="77">
        <f>$D$15</f>
        <v>6000000</v>
      </c>
      <c r="F32" s="112"/>
      <c r="G32" s="15">
        <f>C32*E32*F32</f>
        <v>0</v>
      </c>
      <c r="H32" s="52"/>
      <c r="I32" s="52"/>
      <c r="J32" s="52"/>
    </row>
    <row r="33" spans="1:10" s="16" customFormat="1" ht="20.25" customHeight="1">
      <c r="A33" s="69" t="s">
        <v>48</v>
      </c>
      <c r="B33" s="14" t="s">
        <v>47</v>
      </c>
      <c r="C33" s="13"/>
      <c r="D33" s="13"/>
      <c r="E33" s="77"/>
      <c r="F33" s="112"/>
      <c r="G33" s="15"/>
      <c r="H33" s="54"/>
      <c r="I33" s="54"/>
      <c r="J33" s="54"/>
    </row>
    <row r="34" spans="1:10" s="5" customFormat="1" ht="20.25" customHeight="1">
      <c r="A34" s="51"/>
      <c r="B34" s="20" t="s">
        <v>40</v>
      </c>
      <c r="C34" s="24">
        <v>0.4</v>
      </c>
      <c r="D34" s="11">
        <v>1</v>
      </c>
      <c r="E34" s="77">
        <f>$D$15</f>
        <v>6000000</v>
      </c>
      <c r="F34" s="114"/>
      <c r="G34" s="15">
        <f>C34*E34*F34</f>
        <v>0</v>
      </c>
      <c r="H34" s="52"/>
      <c r="I34" s="52"/>
      <c r="J34" s="52"/>
    </row>
    <row r="35" spans="1:10" s="5" customFormat="1" ht="20.25" customHeight="1">
      <c r="A35" s="51"/>
      <c r="B35" s="20" t="s">
        <v>40</v>
      </c>
      <c r="C35" s="24">
        <v>0.4</v>
      </c>
      <c r="D35" s="11">
        <v>1</v>
      </c>
      <c r="E35" s="77">
        <f>$D$15</f>
        <v>6000000</v>
      </c>
      <c r="F35" s="114"/>
      <c r="G35" s="15">
        <f>C35*E35*F35</f>
        <v>0</v>
      </c>
      <c r="H35" s="52"/>
      <c r="I35" s="52"/>
      <c r="J35" s="52"/>
    </row>
    <row r="36" spans="1:13" s="5" customFormat="1" ht="35.25" customHeight="1">
      <c r="A36" s="70">
        <f>MAX(A20:A35)+1</f>
        <v>2</v>
      </c>
      <c r="B36" s="10" t="s">
        <v>90</v>
      </c>
      <c r="C36" s="4" t="s">
        <v>1</v>
      </c>
      <c r="D36" s="4" t="s">
        <v>2</v>
      </c>
      <c r="E36" s="138" t="s">
        <v>3</v>
      </c>
      <c r="F36" s="139"/>
      <c r="G36" s="76" t="s">
        <v>49</v>
      </c>
      <c r="H36" s="52"/>
      <c r="I36" s="142" t="s">
        <v>54</v>
      </c>
      <c r="J36" s="142"/>
      <c r="K36" s="142"/>
      <c r="L36" s="142"/>
      <c r="M36" s="142"/>
    </row>
    <row r="37" spans="1:13" s="5" customFormat="1" ht="20.25" customHeight="1">
      <c r="A37" s="70"/>
      <c r="B37" s="74" t="s">
        <v>29</v>
      </c>
      <c r="C37" s="23"/>
      <c r="D37" s="105"/>
      <c r="E37" s="140"/>
      <c r="F37" s="141"/>
      <c r="G37" s="73">
        <f>D37*E37</f>
        <v>0</v>
      </c>
      <c r="H37" s="52"/>
      <c r="I37" s="142"/>
      <c r="J37" s="142"/>
      <c r="K37" s="142"/>
      <c r="L37" s="142"/>
      <c r="M37" s="142"/>
    </row>
    <row r="38" spans="1:10" ht="20.25" customHeight="1">
      <c r="A38" s="71"/>
      <c r="B38" s="74" t="s">
        <v>29</v>
      </c>
      <c r="C38" s="23"/>
      <c r="D38" s="105"/>
      <c r="E38" s="140"/>
      <c r="F38" s="141"/>
      <c r="G38" s="73">
        <f>C38*E38</f>
        <v>0</v>
      </c>
      <c r="H38" s="56"/>
      <c r="I38" s="57"/>
      <c r="J38" s="55"/>
    </row>
    <row r="39" spans="1:12" ht="20.25" customHeight="1">
      <c r="A39" s="70">
        <f>MAX(A32:A38)+1</f>
        <v>3</v>
      </c>
      <c r="B39" s="132" t="s">
        <v>30</v>
      </c>
      <c r="C39" s="132"/>
      <c r="D39" s="132"/>
      <c r="E39" s="132"/>
      <c r="F39" s="132"/>
      <c r="G39" s="73">
        <f>J53</f>
        <v>1400000</v>
      </c>
      <c r="H39" s="56"/>
      <c r="I39" s="110" t="s">
        <v>65</v>
      </c>
      <c r="J39" s="111"/>
      <c r="K39" s="108"/>
      <c r="L39" s="108"/>
    </row>
    <row r="40" spans="1:16" ht="20.25" customHeight="1" thickBot="1">
      <c r="A40" s="70">
        <f>MAX(A32:A39)+1</f>
        <v>4</v>
      </c>
      <c r="B40" s="132" t="s">
        <v>31</v>
      </c>
      <c r="C40" s="132"/>
      <c r="D40" s="132"/>
      <c r="E40" s="132"/>
      <c r="F40" s="132"/>
      <c r="G40" s="73">
        <f>$D$14*0.03+12000</f>
        <v>1512000</v>
      </c>
      <c r="H40" s="56"/>
      <c r="I40" s="143" t="s">
        <v>85</v>
      </c>
      <c r="J40" s="143"/>
      <c r="K40" s="143"/>
      <c r="L40" s="143"/>
      <c r="M40" s="143"/>
      <c r="N40" s="143"/>
      <c r="O40" s="143"/>
      <c r="P40" s="143"/>
    </row>
    <row r="41" spans="1:16" ht="23.25" customHeight="1" thickTop="1">
      <c r="A41" s="72"/>
      <c r="B41" s="133" t="s">
        <v>32</v>
      </c>
      <c r="C41" s="133"/>
      <c r="D41" s="133"/>
      <c r="E41" s="133"/>
      <c r="F41" s="133"/>
      <c r="G41" s="75">
        <f>SUM(G22:G40)</f>
        <v>50000000</v>
      </c>
      <c r="H41" s="56"/>
      <c r="I41" s="143"/>
      <c r="J41" s="143"/>
      <c r="K41" s="143"/>
      <c r="L41" s="143"/>
      <c r="M41" s="143"/>
      <c r="N41" s="143"/>
      <c r="O41" s="143"/>
      <c r="P41" s="143"/>
    </row>
    <row r="42" spans="1:8" ht="23.25" customHeight="1">
      <c r="A42" s="146"/>
      <c r="B42" s="147"/>
      <c r="C42" s="147"/>
      <c r="D42" s="147"/>
      <c r="E42" s="147"/>
      <c r="F42" s="147"/>
      <c r="G42" s="147"/>
      <c r="H42" s="147"/>
    </row>
    <row r="43" spans="1:13" ht="17.25" customHeight="1">
      <c r="A43" s="58"/>
      <c r="B43" s="59" t="s">
        <v>34</v>
      </c>
      <c r="C43" s="59"/>
      <c r="D43" s="60"/>
      <c r="E43" s="60"/>
      <c r="F43" s="61"/>
      <c r="G43" s="62"/>
      <c r="H43" s="63"/>
      <c r="I43" s="108" t="s">
        <v>76</v>
      </c>
      <c r="J43" s="108"/>
      <c r="K43" s="108"/>
      <c r="L43" s="108"/>
      <c r="M43" s="108"/>
    </row>
    <row r="44" spans="1:13" ht="14.25" customHeight="1">
      <c r="A44" s="64"/>
      <c r="B44" s="65" t="s">
        <v>35</v>
      </c>
      <c r="C44" s="65"/>
      <c r="D44" s="66"/>
      <c r="E44" s="66"/>
      <c r="F44" s="67"/>
      <c r="G44" s="67"/>
      <c r="H44" s="63"/>
      <c r="I44" s="109" t="s">
        <v>71</v>
      </c>
      <c r="J44" s="108"/>
      <c r="K44" s="108"/>
      <c r="L44" s="108"/>
      <c r="M44" s="108"/>
    </row>
    <row r="45" spans="1:13" ht="14.25" customHeight="1">
      <c r="A45" s="68"/>
      <c r="B45" s="65" t="s">
        <v>36</v>
      </c>
      <c r="C45" s="65"/>
      <c r="D45" s="66"/>
      <c r="E45" s="66"/>
      <c r="F45" s="59" t="s">
        <v>0</v>
      </c>
      <c r="H45" s="63"/>
      <c r="I45" s="97" t="s">
        <v>59</v>
      </c>
      <c r="J45" s="102" t="s">
        <v>83</v>
      </c>
      <c r="K45" s="103" t="s">
        <v>61</v>
      </c>
      <c r="L45" s="103" t="s">
        <v>62</v>
      </c>
      <c r="M45" s="103" t="s">
        <v>69</v>
      </c>
    </row>
    <row r="46" spans="1:13" ht="14.25" customHeight="1">
      <c r="A46" s="27"/>
      <c r="B46" s="45" t="s">
        <v>37</v>
      </c>
      <c r="C46" s="45"/>
      <c r="D46" s="46"/>
      <c r="E46" s="46"/>
      <c r="F46" s="47"/>
      <c r="I46" s="96" t="s">
        <v>55</v>
      </c>
      <c r="J46" s="99">
        <v>300000</v>
      </c>
      <c r="K46" s="99">
        <v>500000</v>
      </c>
      <c r="L46" s="99">
        <v>750000</v>
      </c>
      <c r="M46" s="99">
        <v>1000000</v>
      </c>
    </row>
    <row r="47" spans="1:13" ht="14.25" customHeight="1">
      <c r="A47" s="27"/>
      <c r="B47" s="44"/>
      <c r="C47" s="44"/>
      <c r="D47" s="46"/>
      <c r="E47" s="46"/>
      <c r="F47" s="47"/>
      <c r="I47" s="96" t="s">
        <v>56</v>
      </c>
      <c r="J47" s="99">
        <v>300000</v>
      </c>
      <c r="K47" s="99">
        <v>500000</v>
      </c>
      <c r="L47" s="99">
        <v>750000</v>
      </c>
      <c r="M47" s="99">
        <v>1000000</v>
      </c>
    </row>
    <row r="48" spans="1:13" ht="14.25" customHeight="1">
      <c r="A48" s="44"/>
      <c r="B48" s="44"/>
      <c r="C48" s="44"/>
      <c r="D48" s="46"/>
      <c r="E48" s="46"/>
      <c r="F48" s="47"/>
      <c r="I48" s="96" t="s">
        <v>57</v>
      </c>
      <c r="J48" s="99">
        <v>200000</v>
      </c>
      <c r="K48" s="99">
        <v>300000</v>
      </c>
      <c r="L48" s="99">
        <v>450000</v>
      </c>
      <c r="M48" s="99">
        <v>700000</v>
      </c>
    </row>
    <row r="49" spans="1:13" ht="14.25" customHeight="1">
      <c r="A49" s="44"/>
      <c r="B49" s="44"/>
      <c r="C49" s="44"/>
      <c r="D49" s="46"/>
      <c r="E49" s="46"/>
      <c r="F49" s="47"/>
      <c r="I49" s="96" t="s">
        <v>58</v>
      </c>
      <c r="J49" s="99">
        <v>200000</v>
      </c>
      <c r="K49" s="99">
        <v>300000</v>
      </c>
      <c r="L49" s="99">
        <v>450000</v>
      </c>
      <c r="M49" s="99">
        <v>700000</v>
      </c>
    </row>
    <row r="50" spans="1:13" ht="14.25" customHeight="1">
      <c r="A50" s="44"/>
      <c r="B50" s="44"/>
      <c r="C50" s="44"/>
      <c r="D50" s="46"/>
      <c r="E50" s="46"/>
      <c r="F50" s="47"/>
      <c r="I50" s="104" t="s">
        <v>70</v>
      </c>
      <c r="J50" s="100">
        <v>200000</v>
      </c>
      <c r="K50" s="100">
        <v>200000</v>
      </c>
      <c r="L50" s="100">
        <v>200000</v>
      </c>
      <c r="M50" s="100">
        <v>200000</v>
      </c>
    </row>
    <row r="51" spans="1:13" ht="14.25" customHeight="1">
      <c r="A51" s="44"/>
      <c r="B51" s="44"/>
      <c r="C51" s="44"/>
      <c r="D51" s="46"/>
      <c r="E51" s="46"/>
      <c r="F51" s="47"/>
      <c r="I51" s="98" t="s">
        <v>60</v>
      </c>
      <c r="J51" s="101">
        <f>SUM(J46:J50)</f>
        <v>1200000</v>
      </c>
      <c r="K51" s="101">
        <f>SUM(K46:K50)</f>
        <v>1800000</v>
      </c>
      <c r="L51" s="101">
        <f>SUM(L46:L50)</f>
        <v>2600000</v>
      </c>
      <c r="M51" s="101">
        <f>SUM(M46:M50)</f>
        <v>3600000</v>
      </c>
    </row>
    <row r="52" spans="1:13" ht="14.25" customHeight="1">
      <c r="A52" s="44"/>
      <c r="B52" s="48" t="s">
        <v>38</v>
      </c>
      <c r="C52" s="48"/>
      <c r="D52" s="44"/>
      <c r="E52" s="44"/>
      <c r="F52" s="49" t="s">
        <v>39</v>
      </c>
      <c r="I52" s="104" t="s">
        <v>63</v>
      </c>
      <c r="J52" s="100">
        <v>200000</v>
      </c>
      <c r="K52" s="100">
        <v>200000</v>
      </c>
      <c r="L52" s="100">
        <v>200000</v>
      </c>
      <c r="M52" s="100">
        <v>200000</v>
      </c>
    </row>
    <row r="53" spans="9:13" ht="17.25" customHeight="1">
      <c r="I53" s="98" t="s">
        <v>60</v>
      </c>
      <c r="J53" s="101">
        <f>SUM(J46:J50,J52)</f>
        <v>1400000</v>
      </c>
      <c r="K53" s="101">
        <f>SUM(K46:K50,K52)</f>
        <v>2000000</v>
      </c>
      <c r="L53" s="101">
        <f>SUM(L46:L50,L52)</f>
        <v>2800000</v>
      </c>
      <c r="M53" s="101">
        <f>SUM(M46:M50,M52)</f>
        <v>3800000</v>
      </c>
    </row>
  </sheetData>
  <sheetProtection/>
  <mergeCells count="15">
    <mergeCell ref="I36:M37"/>
    <mergeCell ref="I40:P41"/>
    <mergeCell ref="I23:N24"/>
    <mergeCell ref="I27:N27"/>
    <mergeCell ref="I25:N26"/>
    <mergeCell ref="A42:H42"/>
    <mergeCell ref="E38:F38"/>
    <mergeCell ref="C21:G21"/>
    <mergeCell ref="B39:F39"/>
    <mergeCell ref="B40:F40"/>
    <mergeCell ref="B41:F41"/>
    <mergeCell ref="A6:G6"/>
    <mergeCell ref="B20:G20"/>
    <mergeCell ref="E36:F36"/>
    <mergeCell ref="E37:F37"/>
  </mergeCells>
  <printOptions/>
  <pageMargins left="0.7" right="0.7" top="0.75" bottom="0.75" header="0.3" footer="0.3"/>
  <pageSetup horizontalDpi="600" verticalDpi="600" orientation="portrait" paperSize="9" scale="56" r:id="rId1"/>
  <headerFooter>
    <oddFooter>&amp;C9</oddFooter>
  </headerFooter>
  <colBreaks count="1" manualBreakCount="1">
    <brk id="7" max="52" man="1"/>
  </colBreaks>
</worksheet>
</file>

<file path=xl/worksheets/sheet2.xml><?xml version="1.0" encoding="utf-8"?>
<worksheet xmlns="http://schemas.openxmlformats.org/spreadsheetml/2006/main" xmlns:r="http://schemas.openxmlformats.org/officeDocument/2006/relationships">
  <dimension ref="B2:F68"/>
  <sheetViews>
    <sheetView zoomScale="120" zoomScaleNormal="120" zoomScalePageLayoutView="0" workbookViewId="0" topLeftCell="A16">
      <selection activeCell="H20" sqref="H20"/>
    </sheetView>
  </sheetViews>
  <sheetFormatPr defaultColWidth="9.140625" defaultRowHeight="15"/>
  <cols>
    <col min="2" max="2" width="30.421875" style="0" customWidth="1"/>
    <col min="3" max="3" width="10.57421875" style="0" customWidth="1"/>
    <col min="4" max="4" width="11.140625" style="0" customWidth="1"/>
    <col min="5" max="5" width="10.421875" style="0" customWidth="1"/>
    <col min="6" max="6" width="9.7109375" style="0" customWidth="1"/>
  </cols>
  <sheetData>
    <row r="2" spans="2:6" ht="15">
      <c r="B2" s="108" t="s">
        <v>76</v>
      </c>
      <c r="C2" s="108"/>
      <c r="D2" s="108"/>
      <c r="E2" s="108"/>
      <c r="F2" s="108"/>
    </row>
    <row r="3" spans="2:6" ht="15">
      <c r="B3" s="109" t="s">
        <v>71</v>
      </c>
      <c r="C3" s="108"/>
      <c r="D3" s="108"/>
      <c r="E3" s="108"/>
      <c r="F3" s="108"/>
    </row>
    <row r="4" spans="2:6" ht="14.25">
      <c r="B4" s="97" t="s">
        <v>59</v>
      </c>
      <c r="C4" s="102" t="s">
        <v>83</v>
      </c>
      <c r="D4" s="103" t="s">
        <v>73</v>
      </c>
      <c r="E4" s="103" t="s">
        <v>74</v>
      </c>
      <c r="F4" s="103" t="s">
        <v>69</v>
      </c>
    </row>
    <row r="5" spans="2:6" ht="14.25">
      <c r="B5" s="96" t="s">
        <v>55</v>
      </c>
      <c r="C5" s="99">
        <v>300000</v>
      </c>
      <c r="D5" s="99">
        <v>500000</v>
      </c>
      <c r="E5" s="99">
        <v>750000</v>
      </c>
      <c r="F5" s="99">
        <v>1000000</v>
      </c>
    </row>
    <row r="6" spans="2:6" ht="14.25">
      <c r="B6" s="96" t="s">
        <v>56</v>
      </c>
      <c r="C6" s="99">
        <v>300000</v>
      </c>
      <c r="D6" s="99">
        <v>500000</v>
      </c>
      <c r="E6" s="99">
        <v>750000</v>
      </c>
      <c r="F6" s="99">
        <v>1000000</v>
      </c>
    </row>
    <row r="7" spans="2:6" ht="14.25">
      <c r="B7" s="96" t="s">
        <v>57</v>
      </c>
      <c r="C7" s="99">
        <v>200000</v>
      </c>
      <c r="D7" s="99">
        <v>300000</v>
      </c>
      <c r="E7" s="99">
        <v>450000</v>
      </c>
      <c r="F7" s="99">
        <v>700000</v>
      </c>
    </row>
    <row r="8" spans="2:6" ht="14.25">
      <c r="B8" s="96" t="s">
        <v>58</v>
      </c>
      <c r="C8" s="99">
        <v>200000</v>
      </c>
      <c r="D8" s="99">
        <v>300000</v>
      </c>
      <c r="E8" s="99">
        <v>450000</v>
      </c>
      <c r="F8" s="99">
        <v>700000</v>
      </c>
    </row>
    <row r="9" spans="2:6" ht="14.25">
      <c r="B9" s="104" t="s">
        <v>70</v>
      </c>
      <c r="C9" s="100">
        <v>200000</v>
      </c>
      <c r="D9" s="100">
        <v>200000</v>
      </c>
      <c r="E9" s="100">
        <v>200000</v>
      </c>
      <c r="F9" s="100">
        <v>200000</v>
      </c>
    </row>
    <row r="10" spans="2:6" ht="14.25">
      <c r="B10" s="98" t="s">
        <v>60</v>
      </c>
      <c r="C10" s="101">
        <f>SUM(C5:C9)</f>
        <v>1200000</v>
      </c>
      <c r="D10" s="101">
        <f>SUM(D5:D9)</f>
        <v>1800000</v>
      </c>
      <c r="E10" s="101">
        <f>SUM(E5:E9)</f>
        <v>2600000</v>
      </c>
      <c r="F10" s="101">
        <f>SUM(F5:F9)</f>
        <v>3600000</v>
      </c>
    </row>
    <row r="11" spans="2:6" ht="14.25">
      <c r="B11" s="104" t="s">
        <v>63</v>
      </c>
      <c r="C11" s="100">
        <v>200000</v>
      </c>
      <c r="D11" s="100">
        <v>200000</v>
      </c>
      <c r="E11" s="100">
        <v>200000</v>
      </c>
      <c r="F11" s="100">
        <v>200000</v>
      </c>
    </row>
    <row r="12" spans="2:6" ht="14.25">
      <c r="B12" s="98" t="s">
        <v>60</v>
      </c>
      <c r="C12" s="101">
        <f>SUM(C5:C9,C11)</f>
        <v>1400000</v>
      </c>
      <c r="D12" s="101">
        <f>SUM(D5:D9,D11)</f>
        <v>2000000</v>
      </c>
      <c r="E12" s="101">
        <f>SUM(E5:E9,E11)</f>
        <v>2800000</v>
      </c>
      <c r="F12" s="101">
        <f>SUM(F5:F9,F11)</f>
        <v>3800000</v>
      </c>
    </row>
    <row r="13" spans="2:6" ht="15.75">
      <c r="B13" s="107" t="s">
        <v>72</v>
      </c>
      <c r="C13" s="107" t="s">
        <v>75</v>
      </c>
      <c r="D13" s="107" t="s">
        <v>75</v>
      </c>
      <c r="E13" s="107" t="s">
        <v>79</v>
      </c>
      <c r="F13" s="107" t="s">
        <v>79</v>
      </c>
    </row>
    <row r="14" spans="3:6" ht="14.25">
      <c r="C14" s="106"/>
      <c r="D14" s="106"/>
      <c r="E14" s="106"/>
      <c r="F14" s="106"/>
    </row>
    <row r="22" spans="2:5" ht="14.25">
      <c r="B22" s="148" t="s">
        <v>83</v>
      </c>
      <c r="C22" s="148"/>
      <c r="D22" s="148"/>
      <c r="E22" s="148"/>
    </row>
    <row r="23" spans="2:5" ht="14.25">
      <c r="B23" s="97" t="s">
        <v>59</v>
      </c>
      <c r="C23" s="119" t="s">
        <v>80</v>
      </c>
      <c r="D23" s="119" t="s">
        <v>81</v>
      </c>
      <c r="E23" s="119" t="s">
        <v>82</v>
      </c>
    </row>
    <row r="24" spans="2:5" ht="14.25">
      <c r="B24" s="96" t="s">
        <v>55</v>
      </c>
      <c r="C24" s="99">
        <v>250000</v>
      </c>
      <c r="D24" s="99">
        <v>50000</v>
      </c>
      <c r="E24" s="99">
        <f>SUM(C24:D24)</f>
        <v>300000</v>
      </c>
    </row>
    <row r="25" spans="2:5" ht="14.25">
      <c r="B25" s="96" t="s">
        <v>56</v>
      </c>
      <c r="C25" s="99">
        <v>200000</v>
      </c>
      <c r="D25" s="99">
        <v>100000</v>
      </c>
      <c r="E25" s="99">
        <f>SUM(C25:D25)</f>
        <v>300000</v>
      </c>
    </row>
    <row r="26" spans="2:5" ht="14.25">
      <c r="B26" s="96" t="s">
        <v>57</v>
      </c>
      <c r="C26" s="99">
        <v>150000</v>
      </c>
      <c r="D26" s="99">
        <v>50000</v>
      </c>
      <c r="E26" s="99">
        <f>SUM(C26:D26)</f>
        <v>200000</v>
      </c>
    </row>
    <row r="27" spans="2:5" ht="14.25">
      <c r="B27" s="96" t="s">
        <v>58</v>
      </c>
      <c r="C27" s="99">
        <v>150000</v>
      </c>
      <c r="D27" s="99">
        <v>50000</v>
      </c>
      <c r="E27" s="99">
        <f>SUM(C27:D27)</f>
        <v>200000</v>
      </c>
    </row>
    <row r="28" spans="2:5" ht="14.25">
      <c r="B28" s="104" t="s">
        <v>70</v>
      </c>
      <c r="C28" s="100">
        <v>200000</v>
      </c>
      <c r="D28" s="118"/>
      <c r="E28" s="99">
        <f>SUM(C28:D28)</f>
        <v>200000</v>
      </c>
    </row>
    <row r="29" spans="2:5" ht="14.25">
      <c r="B29" s="149" t="s">
        <v>60</v>
      </c>
      <c r="C29" s="149"/>
      <c r="D29" s="149"/>
      <c r="E29" s="120">
        <f>SUM(E24:E28)</f>
        <v>1200000</v>
      </c>
    </row>
    <row r="30" spans="2:5" ht="14.25">
      <c r="B30" s="104" t="s">
        <v>63</v>
      </c>
      <c r="C30" s="100">
        <v>200000</v>
      </c>
      <c r="D30" s="118"/>
      <c r="E30" s="117">
        <f>SUM(C30:D30)</f>
        <v>200000</v>
      </c>
    </row>
    <row r="31" spans="2:5" ht="14.25">
      <c r="B31" s="150" t="s">
        <v>60</v>
      </c>
      <c r="C31" s="150"/>
      <c r="D31" s="150"/>
      <c r="E31" s="120">
        <f>SUM(E24:E28,E30)</f>
        <v>1400000</v>
      </c>
    </row>
    <row r="34" spans="2:5" ht="14.25">
      <c r="B34" s="148" t="s">
        <v>73</v>
      </c>
      <c r="C34" s="148"/>
      <c r="D34" s="148"/>
      <c r="E34" s="148"/>
    </row>
    <row r="35" spans="2:5" ht="14.25">
      <c r="B35" s="97" t="s">
        <v>59</v>
      </c>
      <c r="C35" s="119" t="s">
        <v>80</v>
      </c>
      <c r="D35" s="119" t="s">
        <v>81</v>
      </c>
      <c r="E35" s="119" t="s">
        <v>82</v>
      </c>
    </row>
    <row r="36" spans="2:5" ht="14.25">
      <c r="B36" s="96" t="s">
        <v>55</v>
      </c>
      <c r="C36" s="99">
        <v>400000</v>
      </c>
      <c r="D36" s="99">
        <v>100000</v>
      </c>
      <c r="E36" s="99">
        <f>SUM(C36:D36)</f>
        <v>500000</v>
      </c>
    </row>
    <row r="37" spans="2:5" ht="14.25">
      <c r="B37" s="96" t="s">
        <v>56</v>
      </c>
      <c r="C37" s="99">
        <v>350000</v>
      </c>
      <c r="D37" s="99">
        <v>150000</v>
      </c>
      <c r="E37" s="99">
        <f>SUM(C37:D37)</f>
        <v>500000</v>
      </c>
    </row>
    <row r="38" spans="2:5" ht="14.25">
      <c r="B38" s="96" t="s">
        <v>57</v>
      </c>
      <c r="C38" s="99">
        <v>200000</v>
      </c>
      <c r="D38" s="99">
        <v>100000</v>
      </c>
      <c r="E38" s="99">
        <f>SUM(C38:D38)</f>
        <v>300000</v>
      </c>
    </row>
    <row r="39" spans="2:5" ht="14.25">
      <c r="B39" s="96" t="s">
        <v>58</v>
      </c>
      <c r="C39" s="99">
        <v>200000</v>
      </c>
      <c r="D39" s="99">
        <v>100000</v>
      </c>
      <c r="E39" s="99">
        <f>SUM(C39:D39)</f>
        <v>300000</v>
      </c>
    </row>
    <row r="40" spans="2:5" ht="14.25">
      <c r="B40" s="104" t="s">
        <v>70</v>
      </c>
      <c r="C40" s="100">
        <v>200000</v>
      </c>
      <c r="D40" s="118"/>
      <c r="E40" s="99">
        <f>SUM(C40:D40)</f>
        <v>200000</v>
      </c>
    </row>
    <row r="41" spans="2:5" ht="14.25">
      <c r="B41" s="149" t="s">
        <v>60</v>
      </c>
      <c r="C41" s="149"/>
      <c r="D41" s="149"/>
      <c r="E41" s="120">
        <f>SUM(E36:E40)</f>
        <v>1800000</v>
      </c>
    </row>
    <row r="42" spans="2:5" ht="14.25">
      <c r="B42" s="104" t="s">
        <v>63</v>
      </c>
      <c r="C42" s="100">
        <v>200000</v>
      </c>
      <c r="D42" s="118"/>
      <c r="E42" s="117">
        <f>SUM(C42:D42)</f>
        <v>200000</v>
      </c>
    </row>
    <row r="43" spans="2:5" ht="14.25">
      <c r="B43" s="149" t="s">
        <v>60</v>
      </c>
      <c r="C43" s="149"/>
      <c r="D43" s="149"/>
      <c r="E43" s="120">
        <f>SUM(E36:E40,E42)</f>
        <v>2000000</v>
      </c>
    </row>
    <row r="46" spans="2:5" ht="14.25">
      <c r="B46" s="148" t="s">
        <v>74</v>
      </c>
      <c r="C46" s="148"/>
      <c r="D46" s="148"/>
      <c r="E46" s="148"/>
    </row>
    <row r="47" spans="2:5" ht="14.25">
      <c r="B47" s="97" t="s">
        <v>59</v>
      </c>
      <c r="C47" s="119" t="s">
        <v>80</v>
      </c>
      <c r="D47" s="119" t="s">
        <v>81</v>
      </c>
      <c r="E47" s="119" t="s">
        <v>82</v>
      </c>
    </row>
    <row r="48" spans="2:5" ht="14.25">
      <c r="B48" s="96" t="s">
        <v>55</v>
      </c>
      <c r="C48" s="99">
        <v>600000</v>
      </c>
      <c r="D48" s="99">
        <v>150000</v>
      </c>
      <c r="E48" s="99">
        <f>SUM(C48:D48)</f>
        <v>750000</v>
      </c>
    </row>
    <row r="49" spans="2:5" ht="14.25">
      <c r="B49" s="96" t="s">
        <v>56</v>
      </c>
      <c r="C49" s="99">
        <v>550000</v>
      </c>
      <c r="D49" s="99">
        <v>200000</v>
      </c>
      <c r="E49" s="99">
        <f>SUM(C49:D49)</f>
        <v>750000</v>
      </c>
    </row>
    <row r="50" spans="2:5" ht="14.25">
      <c r="B50" s="96" t="s">
        <v>57</v>
      </c>
      <c r="C50" s="99">
        <v>300000</v>
      </c>
      <c r="D50" s="99">
        <v>150000</v>
      </c>
      <c r="E50" s="99">
        <f>SUM(C50:D50)</f>
        <v>450000</v>
      </c>
    </row>
    <row r="51" spans="2:5" ht="14.25">
      <c r="B51" s="96" t="s">
        <v>58</v>
      </c>
      <c r="C51" s="99">
        <v>300000</v>
      </c>
      <c r="D51" s="99">
        <v>150000</v>
      </c>
      <c r="E51" s="99">
        <f>SUM(C51:D51)</f>
        <v>450000</v>
      </c>
    </row>
    <row r="52" spans="2:5" ht="14.25">
      <c r="B52" s="104" t="s">
        <v>70</v>
      </c>
      <c r="C52" s="100">
        <v>200000</v>
      </c>
      <c r="D52" s="118"/>
      <c r="E52" s="99">
        <f>SUM(C52:D52)</f>
        <v>200000</v>
      </c>
    </row>
    <row r="53" spans="2:5" ht="14.25">
      <c r="B53" s="149" t="s">
        <v>60</v>
      </c>
      <c r="C53" s="149"/>
      <c r="D53" s="149"/>
      <c r="E53" s="120">
        <f>SUM(E48:E52)</f>
        <v>2600000</v>
      </c>
    </row>
    <row r="54" spans="2:5" ht="14.25">
      <c r="B54" s="104" t="s">
        <v>63</v>
      </c>
      <c r="C54" s="100">
        <v>200000</v>
      </c>
      <c r="D54" s="118"/>
      <c r="E54" s="117">
        <f>SUM(C54:D54)</f>
        <v>200000</v>
      </c>
    </row>
    <row r="55" spans="2:5" ht="14.25">
      <c r="B55" s="149" t="s">
        <v>60</v>
      </c>
      <c r="C55" s="149"/>
      <c r="D55" s="149"/>
      <c r="E55" s="120">
        <f>SUM(E48:E52,E54)</f>
        <v>2800000</v>
      </c>
    </row>
    <row r="59" spans="2:5" ht="14.25">
      <c r="B59" s="148" t="s">
        <v>69</v>
      </c>
      <c r="C59" s="148"/>
      <c r="D59" s="148"/>
      <c r="E59" s="148"/>
    </row>
    <row r="60" spans="2:5" ht="14.25">
      <c r="B60" s="97" t="s">
        <v>59</v>
      </c>
      <c r="C60" s="119" t="s">
        <v>80</v>
      </c>
      <c r="D60" s="119" t="s">
        <v>81</v>
      </c>
      <c r="E60" s="119" t="s">
        <v>82</v>
      </c>
    </row>
    <row r="61" spans="2:5" ht="14.25">
      <c r="B61" s="96" t="s">
        <v>55</v>
      </c>
      <c r="C61" s="99">
        <v>800000</v>
      </c>
      <c r="D61" s="99">
        <v>200000</v>
      </c>
      <c r="E61" s="99">
        <f>SUM(C61:D61)</f>
        <v>1000000</v>
      </c>
    </row>
    <row r="62" spans="2:5" ht="14.25">
      <c r="B62" s="96" t="s">
        <v>56</v>
      </c>
      <c r="C62" s="99">
        <v>750000</v>
      </c>
      <c r="D62" s="99">
        <v>250000</v>
      </c>
      <c r="E62" s="99">
        <f>SUM(C62:D62)</f>
        <v>1000000</v>
      </c>
    </row>
    <row r="63" spans="2:5" ht="14.25">
      <c r="B63" s="96" t="s">
        <v>57</v>
      </c>
      <c r="C63" s="99">
        <v>500000</v>
      </c>
      <c r="D63" s="99">
        <v>200000</v>
      </c>
      <c r="E63" s="99">
        <f>SUM(C63:D63)</f>
        <v>700000</v>
      </c>
    </row>
    <row r="64" spans="2:5" ht="14.25">
      <c r="B64" s="96" t="s">
        <v>58</v>
      </c>
      <c r="C64" s="99">
        <v>500000</v>
      </c>
      <c r="D64" s="99">
        <v>200000</v>
      </c>
      <c r="E64" s="99">
        <f>SUM(C64:D64)</f>
        <v>700000</v>
      </c>
    </row>
    <row r="65" spans="2:5" ht="14.25">
      <c r="B65" s="104" t="s">
        <v>70</v>
      </c>
      <c r="C65" s="100">
        <v>200000</v>
      </c>
      <c r="D65" s="118"/>
      <c r="E65" s="99">
        <f>SUM(C65:D65)</f>
        <v>200000</v>
      </c>
    </row>
    <row r="66" spans="2:5" ht="14.25">
      <c r="B66" s="149" t="s">
        <v>60</v>
      </c>
      <c r="C66" s="149"/>
      <c r="D66" s="149"/>
      <c r="E66" s="120">
        <f>SUM(E61:E65)</f>
        <v>3600000</v>
      </c>
    </row>
    <row r="67" spans="2:5" ht="14.25">
      <c r="B67" s="104" t="s">
        <v>63</v>
      </c>
      <c r="C67" s="100">
        <v>200000</v>
      </c>
      <c r="D67" s="118"/>
      <c r="E67" s="117">
        <f>SUM(C67:D67)</f>
        <v>200000</v>
      </c>
    </row>
    <row r="68" spans="2:5" ht="14.25">
      <c r="B68" s="149" t="s">
        <v>60</v>
      </c>
      <c r="C68" s="149"/>
      <c r="D68" s="149"/>
      <c r="E68" s="120">
        <f>SUM(E61:E65,E67)</f>
        <v>3800000</v>
      </c>
    </row>
  </sheetData>
  <sheetProtection/>
  <mergeCells count="12">
    <mergeCell ref="B68:D68"/>
    <mergeCell ref="B43:D43"/>
    <mergeCell ref="B46:E46"/>
    <mergeCell ref="B53:D53"/>
    <mergeCell ref="B55:D55"/>
    <mergeCell ref="B59:E59"/>
    <mergeCell ref="B66:D66"/>
    <mergeCell ref="B29:D29"/>
    <mergeCell ref="B31:D31"/>
    <mergeCell ref="B22:E22"/>
    <mergeCell ref="B34:E34"/>
    <mergeCell ref="B41:D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2024-01-09T09:39:24Z</dcterms:modified>
  <cp:category/>
  <cp:version/>
  <cp:contentType/>
  <cp:contentStatus/>
</cp:coreProperties>
</file>